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202300"/>
  <mc:AlternateContent xmlns:mc="http://schemas.openxmlformats.org/markup-compatibility/2006">
    <mc:Choice Requires="x15">
      <x15ac:absPath xmlns:x15ac="http://schemas.microsoft.com/office/spreadsheetml/2010/11/ac" url="C:\Users\mcarpenter\OneDrive - Mississippi Department of Environmental Quality\DeSoto 2nd Ozone Maint Plan\2nd Maintenance Plan\Appendices\A-2_Non EGU Point Sources\"/>
    </mc:Choice>
  </mc:AlternateContent>
  <xr:revisionPtr revIDLastSave="0" documentId="13_ncr:1_{56FF93C5-D6A6-4214-A881-54D049B2E52B}" xr6:coauthVersionLast="47" xr6:coauthVersionMax="47" xr10:uidLastSave="{00000000-0000-0000-0000-000000000000}"/>
  <bookViews>
    <workbookView xWindow="-120" yWindow="-120" windowWidth="29040" windowHeight="15840" xr2:uid="{AEF2575A-0CBE-432E-B75C-FF3B29CDE54F}"/>
  </bookViews>
  <sheets>
    <sheet name="nonEGU Point_projections" sheetId="3" r:id="rId1"/>
    <sheet name="Texas Gas_projections" sheetId="8" r:id="rId2"/>
    <sheet name="Texas Gas_growth factors" sheetId="9" r:id="rId3"/>
    <sheet name="seasonal_adjustments" sheetId="18" r:id="rId4"/>
    <sheet name="Projection_2016_2026_pt_oilgas" sheetId="11" r:id="rId5"/>
    <sheet name="2016 county annual monthly" sheetId="15" r:id="rId6"/>
    <sheet name="2023 county annual monthly" sheetId="16" r:id="rId7"/>
    <sheet name="2026 county annual monthly" sheetId="17" r:id="rId8"/>
  </sheets>
  <definedNames>
    <definedName name="_xlnm._FilterDatabase" localSheetId="5" hidden="1">'2016 county annual monthly'!$A$1:$W$32</definedName>
    <definedName name="_xlnm._FilterDatabase" localSheetId="6" hidden="1">'2023 county annual monthly'!$A$1:$W$32</definedName>
    <definedName name="_xlnm._FilterDatabase" localSheetId="7" hidden="1">'2026 county annual monthly'!$A$1:$W$32</definedName>
    <definedName name="_xlnm._FilterDatabase" localSheetId="1" hidden="1">'Texas Gas_projections'!$B$1:$L$1</definedName>
  </definedNames>
  <calcPr calcId="191029"/>
  <pivotCaches>
    <pivotCache cacheId="27"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3" l="1"/>
  <c r="I9" i="3"/>
  <c r="F5" i="18"/>
  <c r="F4" i="18"/>
  <c r="G4" i="18" s="1"/>
  <c r="F3" i="18"/>
  <c r="G3" i="18" s="1"/>
  <c r="H10" i="3" s="1"/>
  <c r="H9" i="3"/>
  <c r="G5" i="18"/>
  <c r="H8" i="3" s="1"/>
  <c r="G2" i="18"/>
  <c r="F2" i="18"/>
  <c r="H4" i="3" l="1"/>
  <c r="H6" i="3"/>
  <c r="H7" i="3"/>
  <c r="H5" i="3"/>
  <c r="H3" i="3"/>
  <c r="W3" i="17"/>
  <c r="W2" i="17"/>
  <c r="W3" i="16"/>
  <c r="W2" i="16"/>
  <c r="W3" i="15"/>
  <c r="W2" i="15"/>
  <c r="C3" i="9"/>
  <c r="C4" i="9"/>
  <c r="C5" i="9"/>
  <c r="C6" i="9"/>
  <c r="C7" i="9"/>
  <c r="C8" i="9"/>
  <c r="C2" i="9"/>
  <c r="L4" i="8" l="1"/>
  <c r="L5" i="8"/>
  <c r="L6" i="8"/>
  <c r="L7" i="8"/>
  <c r="L8" i="8"/>
  <c r="L17" i="8"/>
  <c r="K2" i="8"/>
  <c r="L2" i="8" s="1"/>
  <c r="K14" i="8"/>
  <c r="L14" i="8" s="1"/>
  <c r="K3" i="8"/>
  <c r="L3" i="8" s="1"/>
  <c r="K12" i="8"/>
  <c r="L12" i="8" s="1"/>
  <c r="K13" i="8"/>
  <c r="L13" i="8" s="1"/>
  <c r="K15" i="8"/>
  <c r="L15" i="8" s="1"/>
  <c r="K16" i="8"/>
  <c r="L16" i="8" s="1"/>
  <c r="K17" i="8"/>
  <c r="K18" i="8"/>
  <c r="L18" i="8" s="1"/>
  <c r="K19" i="8"/>
  <c r="L19" i="8" s="1"/>
  <c r="K20" i="8"/>
  <c r="L20" i="8" s="1"/>
  <c r="K21" i="8"/>
  <c r="L21" i="8" s="1"/>
  <c r="K22" i="8"/>
  <c r="L22" i="8" s="1"/>
  <c r="K23" i="8"/>
  <c r="L23" i="8" s="1"/>
  <c r="K24" i="8"/>
  <c r="L24" i="8" s="1"/>
  <c r="K25" i="8"/>
  <c r="L25" i="8" s="1"/>
  <c r="K26" i="8"/>
  <c r="L26" i="8" s="1"/>
  <c r="K27" i="8"/>
  <c r="L27" i="8" s="1"/>
  <c r="K28" i="8"/>
  <c r="L28" i="8" s="1"/>
  <c r="K29" i="8"/>
  <c r="L29" i="8" s="1"/>
  <c r="K30" i="8"/>
  <c r="L30" i="8" s="1"/>
  <c r="K31" i="8"/>
  <c r="L31" i="8" s="1"/>
  <c r="K4" i="8"/>
  <c r="K5" i="8"/>
  <c r="K8" i="8"/>
  <c r="K9" i="8"/>
  <c r="L9" i="8" s="1"/>
  <c r="K6" i="8"/>
  <c r="K7" i="8"/>
  <c r="K32" i="8"/>
  <c r="L32" i="8" s="1"/>
  <c r="K33" i="8"/>
  <c r="L33" i="8" s="1"/>
  <c r="K34" i="8"/>
  <c r="L34" i="8" s="1"/>
  <c r="K35" i="8"/>
  <c r="L35" i="8" s="1"/>
  <c r="K10" i="8"/>
  <c r="L10" i="8" s="1"/>
  <c r="K11" i="8"/>
  <c r="L11" i="8" s="1"/>
  <c r="K36" i="8"/>
  <c r="L36" i="8" s="1"/>
  <c r="K37" i="8"/>
  <c r="L37" i="8" s="1"/>
  <c r="I6" i="3" l="1"/>
  <c r="I4" i="3"/>
  <c r="I7" i="3"/>
  <c r="I5" i="3"/>
  <c r="I8" i="3"/>
  <c r="I3" i="3"/>
</calcChain>
</file>

<file path=xl/sharedStrings.xml><?xml version="1.0" encoding="utf-8"?>
<sst xmlns="http://schemas.openxmlformats.org/spreadsheetml/2006/main" count="4383" uniqueCount="247">
  <si>
    <t>ai</t>
  </si>
  <si>
    <t>name</t>
  </si>
  <si>
    <t>pollutant</t>
  </si>
  <si>
    <t xml:space="preserve">NOX      </t>
  </si>
  <si>
    <t xml:space="preserve">VOC      </t>
  </si>
  <si>
    <t xml:space="preserve">1079                                    </t>
  </si>
  <si>
    <t>TEXAS GAS TRANSMISSION LLC, LAKE CORMORA</t>
  </si>
  <si>
    <t>Facility</t>
  </si>
  <si>
    <t>pointdesc</t>
  </si>
  <si>
    <t>segmt_desc</t>
  </si>
  <si>
    <t>scc</t>
  </si>
  <si>
    <t xml:space="preserve">AA-002                   </t>
  </si>
  <si>
    <t xml:space="preserve">AA-003                   </t>
  </si>
  <si>
    <t xml:space="preserve">AA-004                   </t>
  </si>
  <si>
    <t xml:space="preserve">AA-005                   </t>
  </si>
  <si>
    <t xml:space="preserve">AA-006                   </t>
  </si>
  <si>
    <t xml:space="preserve">AA-010                   </t>
  </si>
  <si>
    <t xml:space="preserve">AA-011                   </t>
  </si>
  <si>
    <t xml:space="preserve">AA-012                   </t>
  </si>
  <si>
    <t>naics</t>
  </si>
  <si>
    <t>ann_proj_factor</t>
  </si>
  <si>
    <t xml:space="preserve">14KHP NG COMP TURBINE    </t>
  </si>
  <si>
    <t xml:space="preserve">20200201  </t>
  </si>
  <si>
    <t xml:space="preserve">2KHP 2CLB NG COMP ENGINE </t>
  </si>
  <si>
    <t xml:space="preserve">20200252  </t>
  </si>
  <si>
    <t xml:space="preserve">AA-007                   </t>
  </si>
  <si>
    <t xml:space="preserve">AA-008                   </t>
  </si>
  <si>
    <t xml:space="preserve">AA-009                   </t>
  </si>
  <si>
    <t xml:space="preserve">300HP 4CRB NGF GENERATOR </t>
  </si>
  <si>
    <t xml:space="preserve">20200253  </t>
  </si>
  <si>
    <t xml:space="preserve">AA-021                   </t>
  </si>
  <si>
    <t>NG TURBINE GENERATOR347HP</t>
  </si>
  <si>
    <t xml:space="preserve">AA-026                   </t>
  </si>
  <si>
    <t xml:space="preserve">925HP NG EMERG GENERATOR </t>
  </si>
  <si>
    <t xml:space="preserve">20200202  </t>
  </si>
  <si>
    <t xml:space="preserve">AA-027                   </t>
  </si>
  <si>
    <t>10KHP SC NGF COMP TURBINE</t>
  </si>
  <si>
    <t xml:space="preserve">AA-029                   </t>
  </si>
  <si>
    <t>3.78MMBTU NG PROCESS HEAT</t>
  </si>
  <si>
    <t xml:space="preserve">30600105  </t>
  </si>
  <si>
    <t xml:space="preserve">AA-030                   </t>
  </si>
  <si>
    <t>2.1MMBTU NG PROCESS HEATR</t>
  </si>
  <si>
    <t xml:space="preserve">AA-032                   </t>
  </si>
  <si>
    <t>35BHP NG AUX AIR COMPRESR</t>
  </si>
  <si>
    <t xml:space="preserve">FUGITIVES                </t>
  </si>
  <si>
    <t xml:space="preserve">31088811  </t>
  </si>
  <si>
    <t xml:space="preserve">IA-001                   </t>
  </si>
  <si>
    <t xml:space="preserve">STORAGE TANKS            </t>
  </si>
  <si>
    <t xml:space="preserve">40400301  </t>
  </si>
  <si>
    <t>2036 tpy</t>
  </si>
  <si>
    <t>2017 tpy</t>
  </si>
  <si>
    <t>Row Labels</t>
  </si>
  <si>
    <t>Grand Total</t>
  </si>
  <si>
    <t>Sum of 2017 tpy</t>
  </si>
  <si>
    <t>Sum of 2036 tpy</t>
  </si>
  <si>
    <t>NOx</t>
  </si>
  <si>
    <t>NAICS</t>
  </si>
  <si>
    <t>SCC</t>
  </si>
  <si>
    <t>growth factor</t>
  </si>
  <si>
    <t>2036/2017</t>
  </si>
  <si>
    <t>(1) 2016 to 2026 projection factor found in 2016v3 modeling platform</t>
  </si>
  <si>
    <t>country_cd</t>
  </si>
  <si>
    <t>region_cd</t>
  </si>
  <si>
    <t>facility_id</t>
  </si>
  <si>
    <t>unit_id</t>
  </si>
  <si>
    <t>rel_point_id</t>
  </si>
  <si>
    <t>process_id</t>
  </si>
  <si>
    <t>tribal_code</t>
  </si>
  <si>
    <t>census_tract_cd</t>
  </si>
  <si>
    <t>shape_id</t>
  </si>
  <si>
    <t>emis_type</t>
  </si>
  <si>
    <t>poll</t>
  </si>
  <si>
    <t>reg_code</t>
  </si>
  <si>
    <t>sic</t>
  </si>
  <si>
    <t>jan_proj_factor</t>
  </si>
  <si>
    <t>feb_proj_factor</t>
  </si>
  <si>
    <t>mar_proj_factor</t>
  </si>
  <si>
    <t>apr_proj_factor</t>
  </si>
  <si>
    <t>may_proj_factor</t>
  </si>
  <si>
    <t>jun_proj_factor</t>
  </si>
  <si>
    <t>jul_proj_factor</t>
  </si>
  <si>
    <t>aug_proj_factor</t>
  </si>
  <si>
    <t>sep_proj_factor</t>
  </si>
  <si>
    <t>oct_proj_factor</t>
  </si>
  <si>
    <t>nov_proj_factor</t>
  </si>
  <si>
    <t>dec_proj_factor</t>
  </si>
  <si>
    <t>comment</t>
  </si>
  <si>
    <t># pt_oilgas growth factors for 2016v3 platform</t>
  </si>
  <si>
    <t xml:space="preserve"> 2016-to-2026</t>
  </si>
  <si>
    <t/>
  </si>
  <si>
    <t># Based on Jeff Vukovich workbook Projections_production+transmission_sources_2016v3.verC.xlsx</t>
  </si>
  <si>
    <t># Includes pt_oilgas factors only (not np_oilgas)</t>
  </si>
  <si>
    <t># pt_oilgas factors are by state-SCC-NAICS (county-SCC-NAICS in NM and TX based on AEO districts)</t>
  </si>
  <si>
    <t>US</t>
  </si>
  <si>
    <t>211111</t>
  </si>
  <si>
    <t>10200603</t>
  </si>
  <si>
    <t>20100102</t>
  </si>
  <si>
    <t>20100201</t>
  </si>
  <si>
    <t>20100202</t>
  </si>
  <si>
    <t>20200102</t>
  </si>
  <si>
    <t>2111</t>
  </si>
  <si>
    <t>20200201</t>
  </si>
  <si>
    <t>20200202</t>
  </si>
  <si>
    <t>20200252</t>
  </si>
  <si>
    <t>20200253</t>
  </si>
  <si>
    <t>20200254</t>
  </si>
  <si>
    <t>31088801</t>
  </si>
  <si>
    <t>31088811</t>
  </si>
  <si>
    <t>211112</t>
  </si>
  <si>
    <t>31000203</t>
  </si>
  <si>
    <t>31000205</t>
  </si>
  <si>
    <t>31000301</t>
  </si>
  <si>
    <t>31000404</t>
  </si>
  <si>
    <t>30600801</t>
  </si>
  <si>
    <t>31000160</t>
  </si>
  <si>
    <t>31000199</t>
  </si>
  <si>
    <t>40400301</t>
  </si>
  <si>
    <t>40400311</t>
  </si>
  <si>
    <t>486210</t>
  </si>
  <si>
    <t>1.35</t>
  </si>
  <si>
    <t>1.25</t>
  </si>
  <si>
    <t>40400154</t>
  </si>
  <si>
    <t>48621</t>
  </si>
  <si>
    <t>31000220</t>
  </si>
  <si>
    <t>31000306</t>
  </si>
  <si>
    <t>40400315</t>
  </si>
  <si>
    <t>40688801</t>
  </si>
  <si>
    <t>211130</t>
  </si>
  <si>
    <t>211120</t>
  </si>
  <si>
    <t>31000302</t>
  </si>
  <si>
    <t>30600402</t>
  </si>
  <si>
    <t>40400314</t>
  </si>
  <si>
    <t>10500106</t>
  </si>
  <si>
    <t>31000506</t>
  </si>
  <si>
    <t>31000299</t>
  </si>
  <si>
    <t>31000304</t>
  </si>
  <si>
    <t>39999999</t>
  </si>
  <si>
    <t>10500206</t>
  </si>
  <si>
    <t>30600105</t>
  </si>
  <si>
    <t>30600905</t>
  </si>
  <si>
    <t>31000105</t>
  </si>
  <si>
    <t>31000503</t>
  </si>
  <si>
    <t>40400254</t>
  </si>
  <si>
    <t>40400305</t>
  </si>
  <si>
    <t>40600503</t>
  </si>
  <si>
    <t>40600501</t>
  </si>
  <si>
    <t>31000204</t>
  </si>
  <si>
    <t>31000303</t>
  </si>
  <si>
    <t>30600804</t>
  </si>
  <si>
    <t>30688801</t>
  </si>
  <si>
    <t>40400312</t>
  </si>
  <si>
    <t>31000307</t>
  </si>
  <si>
    <t>31000107</t>
  </si>
  <si>
    <t>40100296</t>
  </si>
  <si>
    <t>40705698</t>
  </si>
  <si>
    <t>39090008</t>
  </si>
  <si>
    <t>40400313</t>
  </si>
  <si>
    <t>39090007</t>
  </si>
  <si>
    <t>40705217</t>
  </si>
  <si>
    <t>40400316</t>
  </si>
  <si>
    <t>31390003</t>
  </si>
  <si>
    <t>30699999</t>
  </si>
  <si>
    <t>40705603</t>
  </si>
  <si>
    <t>28000</t>
  </si>
  <si>
    <t>0.619410039</t>
  </si>
  <si>
    <t>! MS,BOTH PRODUCTION</t>
  </si>
  <si>
    <t>40100550</t>
  </si>
  <si>
    <t>0.580034636</t>
  </si>
  <si>
    <t>! MS,NGAS PRODUCTION</t>
  </si>
  <si>
    <t>0.658785441</t>
  </si>
  <si>
    <t>! MS,OIL PRODUCTION</t>
  </si>
  <si>
    <t>! MS,NGAS PIPELINE</t>
  </si>
  <si>
    <t>39090004</t>
  </si>
  <si>
    <t>39090006</t>
  </si>
  <si>
    <t>39090012</t>
  </si>
  <si>
    <t>40705218</t>
  </si>
  <si>
    <t>40721603</t>
  </si>
  <si>
    <t>50410406</t>
  </si>
  <si>
    <t>! MS,OIL PIPELINE</t>
  </si>
  <si>
    <t>40600101</t>
  </si>
  <si>
    <t>2017/2036 growth factor</t>
  </si>
  <si>
    <t>2016v3 proj_factor</t>
  </si>
  <si>
    <r>
      <t>2026/2016</t>
    </r>
    <r>
      <rPr>
        <vertAlign val="superscript"/>
        <sz val="11"/>
        <color theme="1"/>
        <rFont val="Aptos Narrow"/>
        <family val="2"/>
        <scheme val="minor"/>
      </rPr>
      <t>1</t>
    </r>
  </si>
  <si>
    <t>Non EGU Point Sources</t>
  </si>
  <si>
    <t>AI</t>
  </si>
  <si>
    <t>sector</t>
  </si>
  <si>
    <t>Pollutant</t>
  </si>
  <si>
    <r>
      <t>Source</t>
    </r>
    <r>
      <rPr>
        <b/>
        <vertAlign val="superscript"/>
        <sz val="11"/>
        <color theme="1"/>
        <rFont val="Aptos Narrow"/>
        <family val="2"/>
        <scheme val="minor"/>
      </rPr>
      <t>1</t>
    </r>
  </si>
  <si>
    <t>2017 (tons per year)</t>
  </si>
  <si>
    <t>2036 (tons per year)</t>
  </si>
  <si>
    <r>
      <t>Summer Day 2017</t>
    </r>
    <r>
      <rPr>
        <b/>
        <vertAlign val="superscript"/>
        <sz val="11"/>
        <color theme="1"/>
        <rFont val="Aptos Narrow"/>
        <family val="2"/>
        <scheme val="minor"/>
      </rPr>
      <t xml:space="preserve">2 </t>
    </r>
    <r>
      <rPr>
        <b/>
        <sz val="11"/>
        <color theme="1"/>
        <rFont val="Aptos Narrow"/>
        <family val="2"/>
        <scheme val="minor"/>
      </rPr>
      <t>(tons per day)</t>
    </r>
  </si>
  <si>
    <r>
      <t>Summer Day 2036</t>
    </r>
    <r>
      <rPr>
        <b/>
        <vertAlign val="superscript"/>
        <sz val="11"/>
        <color theme="1"/>
        <rFont val="Aptos Narrow"/>
        <family val="2"/>
        <scheme val="minor"/>
      </rPr>
      <t>2</t>
    </r>
    <r>
      <rPr>
        <b/>
        <sz val="11"/>
        <color theme="1"/>
        <rFont val="Aptos Narrow"/>
        <family val="2"/>
        <scheme val="minor"/>
      </rPr>
      <t xml:space="preserve"> (tons per day)</t>
    </r>
  </si>
  <si>
    <t>Ardagh Metal Packaging USA Corp</t>
  </si>
  <si>
    <t>ptnonipm</t>
  </si>
  <si>
    <t>AERR</t>
  </si>
  <si>
    <t>VOC</t>
  </si>
  <si>
    <r>
      <t>J T Shannon Lumber Company</t>
    </r>
    <r>
      <rPr>
        <vertAlign val="superscript"/>
        <sz val="11"/>
        <color theme="1"/>
        <rFont val="Aptos Narrow"/>
        <family val="2"/>
        <scheme val="minor"/>
      </rPr>
      <t>5</t>
    </r>
  </si>
  <si>
    <t>Rite Hite Products</t>
  </si>
  <si>
    <r>
      <t>Texas Gas Transmission Lake Cormorant</t>
    </r>
    <r>
      <rPr>
        <vertAlign val="superscript"/>
        <sz val="11"/>
        <color theme="1"/>
        <rFont val="Aptos Narrow"/>
        <family val="2"/>
        <scheme val="minor"/>
      </rPr>
      <t>4</t>
    </r>
  </si>
  <si>
    <t>pt_oilgas</t>
  </si>
  <si>
    <t>(1) Actual annual emissions for 2017 reported for Annual Emissions Reporting Requirements (40 CFR Part 51, Subpart A)</t>
  </si>
  <si>
    <t>(2) July emissions determined using the average fraction of July monthly emissions to annual emissions from 2016v3 platform, divided by 31 days since these facilities typcially operate every day of the week per their Title V applications.</t>
  </si>
  <si>
    <t>(3) Projected emissions for ptnonipm kept consistent with 2017 emissions</t>
  </si>
  <si>
    <t>(4) Lake Cormorant Compressor Station projections calculated based on 2016v3 point source oil and gas NAICS/SCC projection growth factors for Mississippi</t>
  </si>
  <si>
    <t>sectir</t>
  </si>
  <si>
    <t>sector group</t>
  </si>
  <si>
    <t>ann_value</t>
  </si>
  <si>
    <t>State</t>
  </si>
  <si>
    <t>county</t>
  </si>
  <si>
    <t>jan_value</t>
  </si>
  <si>
    <t>feb_value</t>
  </si>
  <si>
    <t>mar_value</t>
  </si>
  <si>
    <t>apr_value</t>
  </si>
  <si>
    <t>may_value</t>
  </si>
  <si>
    <t>jun_value</t>
  </si>
  <si>
    <t>jul_value</t>
  </si>
  <si>
    <t>aug_value</t>
  </si>
  <si>
    <t>sep_value</t>
  </si>
  <si>
    <t>oct_value</t>
  </si>
  <si>
    <t>nov_value</t>
  </si>
  <si>
    <t>dec_value</t>
  </si>
  <si>
    <t>total</t>
  </si>
  <si>
    <t>airports</t>
  </si>
  <si>
    <t>point</t>
  </si>
  <si>
    <t>NOX</t>
  </si>
  <si>
    <t>Mississippi</t>
  </si>
  <si>
    <t>De Soto Co</t>
  </si>
  <si>
    <t>VOC_INV</t>
  </si>
  <si>
    <t>beis</t>
  </si>
  <si>
    <t>cmv_c1c2_12</t>
  </si>
  <si>
    <t>nonpoint</t>
  </si>
  <si>
    <t>livestock</t>
  </si>
  <si>
    <t>nonpt</t>
  </si>
  <si>
    <t>nonroad</t>
  </si>
  <si>
    <t>np_solvents</t>
  </si>
  <si>
    <t>onroad</t>
  </si>
  <si>
    <t>ptagfire</t>
  </si>
  <si>
    <t>ptegu</t>
  </si>
  <si>
    <t>ptfire-rx</t>
  </si>
  <si>
    <t>fires</t>
  </si>
  <si>
    <t>ptfire-wild</t>
  </si>
  <si>
    <t>rail</t>
  </si>
  <si>
    <t>rwc</t>
  </si>
  <si>
    <t>County</t>
  </si>
  <si>
    <t>average july emissions percentage</t>
  </si>
  <si>
    <t xml:space="preserve">summer day percentage factor </t>
  </si>
  <si>
    <t>(5) On 5/3/2021 J T Shannon dropped from Title V Major to Synthetic Minor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</si>
</sst>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Aptos Narrow"/>
      <family val="2"/>
      <scheme val="minor"/>
    </font>
    <font>
      <sz val="11"/>
      <color indexed="8"/>
      <name val="Calibri"/>
      <family val="2"/>
    </font>
    <font>
      <sz val="10"/>
      <color indexed="8"/>
      <name val="Arial"/>
      <family val="2"/>
    </font>
    <font>
      <vertAlign val="superscript"/>
      <sz val="11"/>
      <color theme="1"/>
      <name val="Aptos Narrow"/>
      <family val="2"/>
      <scheme val="minor"/>
    </font>
    <font>
      <b/>
      <sz val="11"/>
      <color theme="1"/>
      <name val="Aptos Narrow"/>
      <family val="2"/>
      <scheme val="minor"/>
    </font>
    <font>
      <b/>
      <vertAlign val="superscript"/>
      <sz val="11"/>
      <color theme="1"/>
      <name val="Aptos Narrow"/>
      <family val="2"/>
      <scheme val="minor"/>
    </font>
  </fonts>
  <fills count="3">
    <fill>
      <patternFill patternType="none"/>
    </fill>
    <fill>
      <patternFill patternType="gray125"/>
    </fill>
    <fill>
      <patternFill patternType="solid">
        <fgColor indexed="22"/>
        <bgColor indexed="0"/>
      </patternFill>
    </fill>
  </fills>
  <borders count="2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s>
  <cellStyleXfs count="2">
    <xf numFmtId="0" fontId="0" fillId="0" borderId="0"/>
    <xf numFmtId="0" fontId="2" fillId="0" borderId="0"/>
  </cellStyleXfs>
  <cellXfs count="48">
    <xf numFmtId="0" fontId="0" fillId="0" borderId="0" xfId="0"/>
    <xf numFmtId="0" fontId="1" fillId="2" borderId="1" xfId="1" applyFont="1" applyFill="1" applyBorder="1" applyAlignment="1">
      <alignment horizontal="center"/>
    </xf>
    <xf numFmtId="0" fontId="1" fillId="0" borderId="2" xfId="1" applyFont="1" applyBorder="1" applyAlignment="1">
      <alignment wrapText="1"/>
    </xf>
    <xf numFmtId="0" fontId="1" fillId="0" borderId="2" xfId="1" applyFont="1" applyBorder="1" applyAlignment="1">
      <alignment horizontal="right" wrapText="1"/>
    </xf>
    <xf numFmtId="0" fontId="0" fillId="0" borderId="0" xfId="0" pivotButton="1"/>
    <xf numFmtId="0" fontId="0" fillId="0" borderId="0" xfId="0" applyAlignment="1">
      <alignment horizontal="left"/>
    </xf>
    <xf numFmtId="0" fontId="0" fillId="0" borderId="0" xfId="0" applyAlignment="1">
      <alignment horizontal="left" indent="1"/>
    </xf>
    <xf numFmtId="164" fontId="1" fillId="2" borderId="1" xfId="1" applyNumberFormat="1" applyFont="1" applyFill="1" applyBorder="1" applyAlignment="1">
      <alignment horizontal="center"/>
    </xf>
    <xf numFmtId="164" fontId="1" fillId="2" borderId="4" xfId="1" applyNumberFormat="1" applyFont="1" applyFill="1" applyBorder="1" applyAlignment="1">
      <alignment horizontal="center"/>
    </xf>
    <xf numFmtId="164" fontId="1" fillId="0" borderId="2" xfId="1" applyNumberFormat="1" applyFont="1" applyBorder="1" applyAlignment="1">
      <alignment wrapText="1"/>
    </xf>
    <xf numFmtId="164" fontId="0" fillId="0" borderId="0" xfId="0" applyNumberFormat="1"/>
    <xf numFmtId="164" fontId="1" fillId="2" borderId="3" xfId="1" applyNumberFormat="1" applyFont="1" applyFill="1" applyBorder="1" applyAlignment="1">
      <alignment horizontal="center"/>
    </xf>
    <xf numFmtId="0" fontId="1" fillId="2" borderId="1" xfId="1" applyFont="1" applyFill="1" applyBorder="1" applyAlignment="1">
      <alignment horizontal="center" wrapText="1"/>
    </xf>
    <xf numFmtId="0" fontId="0" fillId="0" borderId="5" xfId="0" applyBorder="1"/>
    <xf numFmtId="0" fontId="4" fillId="0" borderId="6" xfId="0" applyFont="1" applyBorder="1" applyAlignment="1">
      <alignment horizontal="center" vertical="center"/>
    </xf>
    <xf numFmtId="0" fontId="4" fillId="0" borderId="7" xfId="0" applyFont="1" applyBorder="1" applyAlignment="1">
      <alignment horizontal="center"/>
    </xf>
    <xf numFmtId="0" fontId="4" fillId="0" borderId="8" xfId="0" applyFont="1" applyBorder="1" applyAlignment="1">
      <alignment horizontal="center"/>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0" fillId="0" borderId="12" xfId="0" applyBorder="1"/>
    <xf numFmtId="2" fontId="0" fillId="0" borderId="13" xfId="0" applyNumberFormat="1" applyBorder="1" applyAlignment="1">
      <alignment horizontal="center"/>
    </xf>
    <xf numFmtId="2" fontId="0" fillId="0" borderId="12" xfId="0" applyNumberFormat="1" applyBorder="1" applyAlignment="1">
      <alignment horizontal="center"/>
    </xf>
    <xf numFmtId="0" fontId="0" fillId="0" borderId="10" xfId="0" applyBorder="1"/>
    <xf numFmtId="2" fontId="0" fillId="0" borderId="16" xfId="0" applyNumberFormat="1" applyBorder="1" applyAlignment="1">
      <alignment horizontal="center"/>
    </xf>
    <xf numFmtId="2" fontId="0" fillId="0" borderId="10" xfId="0" applyNumberFormat="1" applyBorder="1" applyAlignment="1">
      <alignment horizontal="center"/>
    </xf>
    <xf numFmtId="2" fontId="0" fillId="0" borderId="0" xfId="0" applyNumberFormat="1" applyAlignment="1">
      <alignment horizontal="center"/>
    </xf>
    <xf numFmtId="2" fontId="0" fillId="0" borderId="17" xfId="0" applyNumberFormat="1" applyBorder="1" applyAlignment="1">
      <alignment horizontal="center"/>
    </xf>
    <xf numFmtId="2" fontId="0" fillId="0" borderId="18" xfId="0" applyNumberFormat="1" applyBorder="1" applyAlignment="1">
      <alignment horizontal="center"/>
    </xf>
    <xf numFmtId="0" fontId="0" fillId="0" borderId="20" xfId="0" applyBorder="1"/>
    <xf numFmtId="2" fontId="0" fillId="0" borderId="5" xfId="0" applyNumberFormat="1" applyBorder="1" applyAlignment="1">
      <alignment horizontal="center"/>
    </xf>
    <xf numFmtId="2" fontId="0" fillId="0" borderId="20" xfId="0" applyNumberFormat="1" applyBorder="1" applyAlignment="1">
      <alignment horizontal="center"/>
    </xf>
    <xf numFmtId="0" fontId="0" fillId="0" borderId="0" xfId="0" applyAlignment="1">
      <alignment vertical="center" wrapText="1"/>
    </xf>
    <xf numFmtId="0" fontId="4" fillId="0" borderId="0" xfId="0" applyFont="1"/>
    <xf numFmtId="0" fontId="0" fillId="0" borderId="0" xfId="0" applyAlignment="1">
      <alignment wrapText="1"/>
    </xf>
    <xf numFmtId="2" fontId="0" fillId="0" borderId="14" xfId="0" applyNumberFormat="1" applyBorder="1" applyAlignment="1">
      <alignment horizontal="center"/>
    </xf>
    <xf numFmtId="2" fontId="0" fillId="0" borderId="21" xfId="0" applyNumberFormat="1" applyBorder="1" applyAlignment="1">
      <alignment horizontal="center"/>
    </xf>
    <xf numFmtId="0" fontId="0" fillId="0" borderId="22" xfId="0" applyBorder="1"/>
    <xf numFmtId="0" fontId="0" fillId="0" borderId="12"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9" xfId="0" applyBorder="1" applyAlignment="1">
      <alignment horizontal="center" vertical="center" wrapText="1"/>
    </xf>
  </cellXfs>
  <cellStyles count="2">
    <cellStyle name="Normal" xfId="0" builtinId="0"/>
    <cellStyle name="Normal_Sheet3" xfId="1" xr:uid="{8325B50C-23E3-4335-A63D-B34CF048B398}"/>
  </cellStyles>
  <dxfs count="30">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tt Carpenter" refreshedDate="45362.601800578705" createdVersion="8" refreshedVersion="8" minRefreshableVersion="3" recordCount="36" xr:uid="{04CF4132-A49C-457C-8C56-55E0646FB503}">
  <cacheSource type="worksheet">
    <worksheetSource ref="A1:K37" sheet="Texas Gas_projections"/>
  </cacheSource>
  <cacheFields count="11">
    <cacheField name="ai" numFmtId="0">
      <sharedItems/>
    </cacheField>
    <cacheField name="name" numFmtId="0">
      <sharedItems count="1">
        <s v="TEXAS GAS TRANSMISSION LLC, LAKE CORMORA"/>
      </sharedItems>
    </cacheField>
    <cacheField name="pointdesc" numFmtId="0">
      <sharedItems/>
    </cacheField>
    <cacheField name="segmt_desc" numFmtId="0">
      <sharedItems/>
    </cacheField>
    <cacheField name="scc" numFmtId="0">
      <sharedItems/>
    </cacheField>
    <cacheField name="naics" numFmtId="0">
      <sharedItems containsSemiMixedTypes="0" containsString="0" containsNumber="1" containsInteger="1" minValue="486210" maxValue="486210"/>
    </cacheField>
    <cacheField name="ann_proj_factor" numFmtId="0">
      <sharedItems containsSemiMixedTypes="0" containsString="0" containsNumber="1" minValue="1.25" maxValue="1.35"/>
    </cacheField>
    <cacheField name="pollutant" numFmtId="0">
      <sharedItems count="2">
        <s v="NOX      "/>
        <s v="VOC      "/>
      </sharedItems>
    </cacheField>
    <cacheField name="2017 tpy" numFmtId="0">
      <sharedItems containsSemiMixedTypes="0" containsString="0" containsNumber="1" minValue="0" maxValue="57.95"/>
    </cacheField>
    <cacheField name="2036 tpy" numFmtId="0">
      <sharedItems containsSemiMixedTypes="0" containsString="0" containsNumber="1" minValue="0" maxValue="96.486750000000029"/>
    </cacheField>
    <cacheField name="2027 tpy" numFmtId="0">
      <sharedItems containsSemiMixedTypes="0" containsString="0" containsNumber="1" minValue="0" maxValue="78.23250000000001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
  <r>
    <s v="1079                                    "/>
    <x v="0"/>
    <s v="AA-002                   "/>
    <s v="14KHP NG COMP TURBINE    "/>
    <s v="20200201  "/>
    <n v="486210"/>
    <n v="1.35"/>
    <x v="0"/>
    <n v="10.15"/>
    <n v="16.899750000000001"/>
    <n v="13.702500000000001"/>
  </r>
  <r>
    <s v="1079                                    "/>
    <x v="0"/>
    <s v="AA-002                   "/>
    <s v="14KHP NG COMP TURBINE    "/>
    <s v="20200201  "/>
    <n v="486210"/>
    <n v="1.35"/>
    <x v="1"/>
    <n v="0.16"/>
    <n v="0.26640000000000008"/>
    <n v="0.21600000000000003"/>
  </r>
  <r>
    <s v="1079                                    "/>
    <x v="0"/>
    <s v="AA-003                   "/>
    <s v="2KHP 2CLB NG COMP ENGINE "/>
    <s v="20200252  "/>
    <n v="486210"/>
    <n v="1.35"/>
    <x v="0"/>
    <n v="18.34"/>
    <n v="30.536100000000001"/>
    <n v="24.759"/>
  </r>
  <r>
    <s v="1079                                    "/>
    <x v="0"/>
    <s v="AA-003                   "/>
    <s v="2KHP 2CLB NG COMP ENGINE "/>
    <s v="20200252  "/>
    <n v="486210"/>
    <n v="1.35"/>
    <x v="1"/>
    <n v="0.49"/>
    <n v="0.81584999999999996"/>
    <n v="0.66149999999999998"/>
  </r>
  <r>
    <s v="1079                                    "/>
    <x v="0"/>
    <s v="AA-004                   "/>
    <s v="2KHP 2CLB NG COMP ENGINE "/>
    <s v="20200252  "/>
    <n v="486210"/>
    <n v="1.35"/>
    <x v="0"/>
    <n v="14.8"/>
    <n v="24.642000000000007"/>
    <n v="19.980000000000004"/>
  </r>
  <r>
    <s v="1079                                    "/>
    <x v="0"/>
    <s v="AA-004                   "/>
    <s v="2KHP 2CLB NG COMP ENGINE "/>
    <s v="20200252  "/>
    <n v="486210"/>
    <n v="1.35"/>
    <x v="1"/>
    <n v="0.39"/>
    <n v="0.64935000000000009"/>
    <n v="0.52650000000000008"/>
  </r>
  <r>
    <s v="1079                                    "/>
    <x v="0"/>
    <s v="AA-005                   "/>
    <s v="2KHP 2CLB NG COMP ENGINE "/>
    <s v="20200252  "/>
    <n v="486210"/>
    <n v="1.35"/>
    <x v="0"/>
    <n v="13.12"/>
    <n v="21.844799999999999"/>
    <n v="17.712"/>
  </r>
  <r>
    <s v="1079                                    "/>
    <x v="0"/>
    <s v="AA-005                   "/>
    <s v="2KHP 2CLB NG COMP ENGINE "/>
    <s v="20200252  "/>
    <n v="486210"/>
    <n v="1.35"/>
    <x v="1"/>
    <n v="0.35"/>
    <n v="0.58274999999999999"/>
    <n v="0.47249999999999998"/>
  </r>
  <r>
    <s v="1079                                    "/>
    <x v="0"/>
    <s v="AA-006                   "/>
    <s v="2KHP 2CLB NG COMP ENGINE "/>
    <s v="20200252  "/>
    <n v="486210"/>
    <n v="1.35"/>
    <x v="0"/>
    <n v="26.09"/>
    <n v="43.439849999999993"/>
    <n v="35.221499999999999"/>
  </r>
  <r>
    <s v="1079                                    "/>
    <x v="0"/>
    <s v="AA-006                   "/>
    <s v="2KHP 2CLB NG COMP ENGINE "/>
    <s v="20200252  "/>
    <n v="486210"/>
    <n v="1.35"/>
    <x v="1"/>
    <n v="0.69"/>
    <n v="1.1488499999999999"/>
    <n v="0.93149999999999999"/>
  </r>
  <r>
    <s v="1079                                    "/>
    <x v="0"/>
    <s v="AA-007                   "/>
    <s v="2KHP 2CLB NG COMP ENGINE "/>
    <s v="20200252  "/>
    <n v="486210"/>
    <n v="1.35"/>
    <x v="0"/>
    <n v="0"/>
    <n v="0"/>
    <n v="0"/>
  </r>
  <r>
    <s v="1079                                    "/>
    <x v="0"/>
    <s v="AA-007                   "/>
    <s v="2KHP 2CLB NG COMP ENGINE "/>
    <s v="20200252  "/>
    <n v="486210"/>
    <n v="1.35"/>
    <x v="1"/>
    <n v="0"/>
    <n v="0"/>
    <n v="0"/>
  </r>
  <r>
    <s v="1079                                    "/>
    <x v="0"/>
    <s v="AA-008                   "/>
    <s v="2KHP 2CLB NG COMP ENGINE "/>
    <s v="20200252  "/>
    <n v="486210"/>
    <n v="1.35"/>
    <x v="0"/>
    <n v="8.83"/>
    <n v="14.70195"/>
    <n v="11.920500000000001"/>
  </r>
  <r>
    <s v="1079                                    "/>
    <x v="0"/>
    <s v="AA-008                   "/>
    <s v="2KHP 2CLB NG COMP ENGINE "/>
    <s v="20200252  "/>
    <n v="486210"/>
    <n v="1.35"/>
    <x v="1"/>
    <n v="0.44"/>
    <n v="0.73260000000000014"/>
    <n v="0.59400000000000008"/>
  </r>
  <r>
    <s v="1079                                    "/>
    <x v="0"/>
    <s v="AA-009                   "/>
    <s v="2KHP 2CLB NG COMP ENGINE "/>
    <s v="20200252  "/>
    <n v="486210"/>
    <n v="1.35"/>
    <x v="0"/>
    <n v="3.09"/>
    <n v="5.1448499999999999"/>
    <n v="4.1715"/>
  </r>
  <r>
    <s v="1079                                    "/>
    <x v="0"/>
    <s v="AA-009                   "/>
    <s v="2KHP 2CLB NG COMP ENGINE "/>
    <s v="20200252  "/>
    <n v="486210"/>
    <n v="1.35"/>
    <x v="1"/>
    <n v="0.15"/>
    <n v="0.24975000000000003"/>
    <n v="0.20250000000000001"/>
  </r>
  <r>
    <s v="1079                                    "/>
    <x v="0"/>
    <s v="AA-010                   "/>
    <s v="300HP 4CRB NGF GENERATOR "/>
    <s v="20200253  "/>
    <n v="486210"/>
    <n v="1.35"/>
    <x v="0"/>
    <n v="41.59"/>
    <n v="69.247350000000012"/>
    <n v="56.14650000000001"/>
  </r>
  <r>
    <s v="1079                                    "/>
    <x v="0"/>
    <s v="AA-010                   "/>
    <s v="300HP 4CRB NGF GENERATOR "/>
    <s v="20200253  "/>
    <n v="486210"/>
    <n v="1.35"/>
    <x v="1"/>
    <n v="0.24"/>
    <n v="0.39960000000000001"/>
    <n v="0.32400000000000001"/>
  </r>
  <r>
    <s v="1079                                    "/>
    <x v="0"/>
    <s v="AA-011                   "/>
    <s v="300HP 4CRB NGF GENERATOR "/>
    <s v="20200253  "/>
    <n v="486210"/>
    <n v="1.35"/>
    <x v="0"/>
    <n v="57.95"/>
    <n v="96.486750000000029"/>
    <n v="78.232500000000016"/>
  </r>
  <r>
    <s v="1079                                    "/>
    <x v="0"/>
    <s v="AA-011                   "/>
    <s v="300HP 4CRB NGF GENERATOR "/>
    <s v="20200253  "/>
    <n v="486210"/>
    <n v="1.35"/>
    <x v="1"/>
    <n v="0.33"/>
    <n v="0.5494500000000001"/>
    <n v="0.44550000000000006"/>
  </r>
  <r>
    <s v="1079                                    "/>
    <x v="0"/>
    <s v="AA-012                   "/>
    <s v="300HP 4CRB NGF GENERATOR "/>
    <s v="20200253  "/>
    <n v="486210"/>
    <n v="1.35"/>
    <x v="0"/>
    <n v="23.19"/>
    <n v="38.611350000000002"/>
    <n v="31.306500000000003"/>
  </r>
  <r>
    <s v="1079                                    "/>
    <x v="0"/>
    <s v="AA-012                   "/>
    <s v="300HP 4CRB NGF GENERATOR "/>
    <s v="20200253  "/>
    <n v="486210"/>
    <n v="1.35"/>
    <x v="1"/>
    <n v="0.13"/>
    <n v="0.21645000000000003"/>
    <n v="0.17550000000000002"/>
  </r>
  <r>
    <s v="1079                                    "/>
    <x v="0"/>
    <s v="AA-021                   "/>
    <s v="NG TURBINE GENERATOR347HP"/>
    <s v="20200201  "/>
    <n v="486210"/>
    <n v="1.35"/>
    <x v="0"/>
    <n v="0.03"/>
    <n v="4.9950000000000001E-2"/>
    <n v="4.0500000000000001E-2"/>
  </r>
  <r>
    <s v="1079                                    "/>
    <x v="0"/>
    <s v="AA-021                   "/>
    <s v="NG TURBINE GENERATOR347HP"/>
    <s v="20200201  "/>
    <n v="486210"/>
    <n v="1.35"/>
    <x v="1"/>
    <n v="0"/>
    <n v="0"/>
    <n v="0"/>
  </r>
  <r>
    <s v="1079                                    "/>
    <x v="0"/>
    <s v="AA-026                   "/>
    <s v="925HP NG EMERG GENERATOR "/>
    <s v="20200202  "/>
    <n v="486210"/>
    <n v="1.35"/>
    <x v="0"/>
    <n v="0.34"/>
    <n v="0.56610000000000016"/>
    <n v="0.45900000000000007"/>
  </r>
  <r>
    <s v="1079                                    "/>
    <x v="0"/>
    <s v="AA-026                   "/>
    <s v="925HP NG EMERG GENERATOR "/>
    <s v="20200202  "/>
    <n v="486210"/>
    <n v="1.35"/>
    <x v="1"/>
    <n v="0.1"/>
    <n v="0.16650000000000001"/>
    <n v="0.13500000000000001"/>
  </r>
  <r>
    <s v="1079                                    "/>
    <x v="0"/>
    <s v="AA-027                   "/>
    <s v="10KHP SC NGF COMP TURBINE"/>
    <s v="20200201  "/>
    <n v="486210"/>
    <n v="1.35"/>
    <x v="0"/>
    <n v="3.99"/>
    <n v="6.6433500000000016"/>
    <n v="5.3865000000000007"/>
  </r>
  <r>
    <s v="1079                                    "/>
    <x v="0"/>
    <s v="AA-027                   "/>
    <s v="10KHP SC NGF COMP TURBINE"/>
    <s v="20200201  "/>
    <n v="486210"/>
    <n v="1.35"/>
    <x v="1"/>
    <n v="1.39"/>
    <n v="2.3143500000000001"/>
    <n v="1.8765000000000001"/>
  </r>
  <r>
    <s v="1079                                    "/>
    <x v="0"/>
    <s v="AA-029                   "/>
    <s v="3.78MMBTU NG PROCESS HEAT"/>
    <s v="30600105  "/>
    <n v="486210"/>
    <n v="1.25"/>
    <x v="0"/>
    <n v="0.22"/>
    <n v="0.32450000000000001"/>
    <n v="0.27500000000000002"/>
  </r>
  <r>
    <s v="1079                                    "/>
    <x v="0"/>
    <s v="AA-029                   "/>
    <s v="3.78MMBTU NG PROCESS HEAT"/>
    <s v="30600105  "/>
    <n v="486210"/>
    <n v="1.25"/>
    <x v="1"/>
    <n v="0.01"/>
    <n v="1.4750000000000001E-2"/>
    <n v="1.2500000000000001E-2"/>
  </r>
  <r>
    <s v="1079                                    "/>
    <x v="0"/>
    <s v="AA-030                   "/>
    <s v="2.1MMBTU NG PROCESS HEATR"/>
    <s v="30600105  "/>
    <n v="486210"/>
    <n v="1.25"/>
    <x v="0"/>
    <n v="0.12"/>
    <n v="0.17699999999999999"/>
    <n v="0.15"/>
  </r>
  <r>
    <s v="1079                                    "/>
    <x v="0"/>
    <s v="AA-030                   "/>
    <s v="2.1MMBTU NG PROCESS HEATR"/>
    <s v="30600105  "/>
    <n v="486210"/>
    <n v="1.25"/>
    <x v="1"/>
    <n v="0.01"/>
    <n v="1.4750000000000001E-2"/>
    <n v="1.2500000000000001E-2"/>
  </r>
  <r>
    <s v="1079                                    "/>
    <x v="0"/>
    <s v="AA-032                   "/>
    <s v="35BHP NG AUX AIR COMPRESR"/>
    <s v="20200202  "/>
    <n v="486210"/>
    <n v="1.35"/>
    <x v="0"/>
    <n v="0.04"/>
    <n v="6.660000000000002E-2"/>
    <n v="5.4000000000000006E-2"/>
  </r>
  <r>
    <s v="1079                                    "/>
    <x v="0"/>
    <s v="AA-032                   "/>
    <s v="35BHP NG AUX AIR COMPRESR"/>
    <s v="20200202  "/>
    <n v="486210"/>
    <n v="1.35"/>
    <x v="1"/>
    <n v="0"/>
    <n v="0"/>
    <n v="0"/>
  </r>
  <r>
    <s v="1079                                    "/>
    <x v="0"/>
    <s v="FUGITIVES                "/>
    <s v="FUGITIVES                "/>
    <s v="31088811  "/>
    <n v="486210"/>
    <n v="1.35"/>
    <x v="1"/>
    <n v="1.45"/>
    <n v="2.41425"/>
    <n v="1.9575"/>
  </r>
  <r>
    <s v="1079                                    "/>
    <x v="0"/>
    <s v="IA-001                   "/>
    <s v="STORAGE TANKS            "/>
    <s v="40400301  "/>
    <n v="486210"/>
    <n v="1.25"/>
    <x v="1"/>
    <n v="0.43"/>
    <n v="0.63424999999999998"/>
    <n v="0.5374999999999999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9695AEA-FD3B-481C-9D31-E354D912D5F9}" name="PivotTable2" cacheId="2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P1:R5" firstHeaderRow="0" firstDataRow="1" firstDataCol="1"/>
  <pivotFields count="11">
    <pivotField showAll="0"/>
    <pivotField axis="axisRow" showAll="0">
      <items count="2">
        <item x="0"/>
        <item t="default"/>
      </items>
    </pivotField>
    <pivotField showAll="0"/>
    <pivotField showAll="0"/>
    <pivotField showAll="0"/>
    <pivotField showAll="0"/>
    <pivotField showAll="0"/>
    <pivotField axis="axisRow" showAll="0">
      <items count="3">
        <item x="0"/>
        <item x="1"/>
        <item t="default"/>
      </items>
    </pivotField>
    <pivotField dataField="1" showAll="0"/>
    <pivotField dataField="1" showAll="0"/>
    <pivotField showAll="0"/>
  </pivotFields>
  <rowFields count="2">
    <field x="1"/>
    <field x="7"/>
  </rowFields>
  <rowItems count="4">
    <i>
      <x/>
    </i>
    <i r="1">
      <x/>
    </i>
    <i r="1">
      <x v="1"/>
    </i>
    <i t="grand">
      <x/>
    </i>
  </rowItems>
  <colFields count="1">
    <field x="-2"/>
  </colFields>
  <colItems count="2">
    <i>
      <x/>
    </i>
    <i i="1">
      <x v="1"/>
    </i>
  </colItems>
  <dataFields count="2">
    <dataField name="Sum of 2017 tpy" fld="8" baseField="0" baseItem="0"/>
    <dataField name="Sum of 2036 tpy"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69AAFB0-C790-43E2-AF9A-ECFC82687CAA}" name="Projection_2016_2026_pt_oilgas_version3_platform_24aug2022_v0" displayName="Projection_2016_2026_pt_oilgas_version3_platform_24aug2022_v0" ref="A1:AC119" totalsRowShown="0" headerRowDxfId="29">
  <tableColumns count="29">
    <tableColumn id="1" xr3:uid="{3986E86F-47D8-48EE-9FC0-1075746D0AE5}" name="country_cd" dataDxfId="28"/>
    <tableColumn id="2" xr3:uid="{BA8EFD91-0098-4CC2-BE28-C280C66C84C8}" name="region_cd" dataDxfId="27"/>
    <tableColumn id="3" xr3:uid="{D51BCA72-8AA1-4091-AF1D-51A0FFFF755D}" name="facility_id" dataDxfId="26"/>
    <tableColumn id="4" xr3:uid="{5BAD9878-14F2-4644-81D2-7CD69D9FE6C1}" name="unit_id" dataDxfId="25"/>
    <tableColumn id="5" xr3:uid="{825EAF29-EBB9-4BBB-B7A6-CFA00B8A724A}" name="rel_point_id" dataDxfId="24"/>
    <tableColumn id="6" xr3:uid="{687B7B4A-F1E7-430C-B69A-0F8E5C2F52A7}" name="process_id" dataDxfId="23"/>
    <tableColumn id="7" xr3:uid="{EFCF96C4-2DC9-44EB-9CDC-A1D901A42AD0}" name="tribal_code" dataDxfId="22"/>
    <tableColumn id="8" xr3:uid="{AA6223DE-B9AE-4BDC-A81B-538C061944B4}" name="census_tract_cd" dataDxfId="21"/>
    <tableColumn id="9" xr3:uid="{A38E3362-26AF-4F97-A3AB-EB79827936DB}" name="shape_id" dataDxfId="20"/>
    <tableColumn id="10" xr3:uid="{E84F20E0-2919-4A83-819C-0244AD8147A2}" name="emis_type" dataDxfId="19"/>
    <tableColumn id="11" xr3:uid="{9E09E1F7-7AE0-40CD-A551-25229285122E}" name="scc" dataDxfId="18"/>
    <tableColumn id="12" xr3:uid="{38FE3D6A-AB2C-4126-ADF3-C63E8A6A0335}" name="poll" dataDxfId="17"/>
    <tableColumn id="13" xr3:uid="{8CEEEAC4-F8A5-4A1E-B524-E51D9A4D2CDB}" name="reg_code" dataDxfId="16"/>
    <tableColumn id="14" xr3:uid="{15282BDB-783A-4843-9207-E2BA2D83AC63}" name="sic" dataDxfId="15"/>
    <tableColumn id="15" xr3:uid="{DD946422-4783-47FF-B0C1-3608783FAFE2}" name="naics" dataDxfId="14"/>
    <tableColumn id="16" xr3:uid="{16B14894-9CB4-4783-92BD-F08901B60C0A}" name="ann_proj_factor" dataDxfId="13"/>
    <tableColumn id="17" xr3:uid="{14531568-81BC-4134-879E-5BBA6FB44661}" name="jan_proj_factor" dataDxfId="12"/>
    <tableColumn id="18" xr3:uid="{89FA70E5-D52F-414E-97C8-8668D30462EA}" name="feb_proj_factor" dataDxfId="11"/>
    <tableColumn id="19" xr3:uid="{C20E18F5-65FB-415A-9052-5DC575637884}" name="mar_proj_factor" dataDxfId="10"/>
    <tableColumn id="20" xr3:uid="{C923B576-9FA2-4DF2-9CA8-AE9BCEB18871}" name="apr_proj_factor" dataDxfId="9"/>
    <tableColumn id="21" xr3:uid="{29B11765-F074-4A7B-9A8A-2AD5302C24DF}" name="may_proj_factor" dataDxfId="8"/>
    <tableColumn id="22" xr3:uid="{5D55258C-108E-470D-92DD-B4048D8C6914}" name="jun_proj_factor" dataDxfId="7"/>
    <tableColumn id="23" xr3:uid="{D71C0C49-074A-4EF6-97BA-C1920D2107C3}" name="jul_proj_factor" dataDxfId="6"/>
    <tableColumn id="24" xr3:uid="{3AEB73CD-392F-48A3-A4A0-2436A1AE0E9F}" name="aug_proj_factor" dataDxfId="5"/>
    <tableColumn id="25" xr3:uid="{909A7562-B902-45E7-8B3C-C3F5A3C2BEC5}" name="sep_proj_factor" dataDxfId="4"/>
    <tableColumn id="26" xr3:uid="{8A6485AB-AA37-4C7B-A4EE-E92929422250}" name="oct_proj_factor" dataDxfId="3"/>
    <tableColumn id="27" xr3:uid="{52C31FE1-FA2B-40C9-8E27-A7F4978EAF5A}" name="nov_proj_factor" dataDxfId="2"/>
    <tableColumn id="28" xr3:uid="{930D1669-6D04-4960-AE11-36C9D544AED0}" name="dec_proj_factor" dataDxfId="1"/>
    <tableColumn id="29" xr3:uid="{6617153D-1AC0-4CD4-8B6E-4BD16E87F692}" name="comment" dataDxfId="0"/>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AA52F-766C-4E10-B995-853B1F50DDF3}">
  <sheetPr codeName="Sheet4"/>
  <dimension ref="A1:J16"/>
  <sheetViews>
    <sheetView tabSelected="1" workbookViewId="0">
      <selection activeCell="A15" sqref="A15"/>
    </sheetView>
  </sheetViews>
  <sheetFormatPr defaultRowHeight="15" x14ac:dyDescent="0.25"/>
  <cols>
    <col min="2" max="2" width="59.140625" bestFit="1" customWidth="1"/>
    <col min="3" max="3" width="12" customWidth="1"/>
    <col min="9" max="9" width="10.42578125" customWidth="1"/>
    <col min="10" max="10" width="11.28515625" customWidth="1"/>
  </cols>
  <sheetData>
    <row r="1" spans="1:10" ht="15.75" thickBot="1" x14ac:dyDescent="0.3">
      <c r="A1" t="s">
        <v>183</v>
      </c>
      <c r="H1" s="13"/>
      <c r="I1" s="13"/>
    </row>
    <row r="2" spans="1:10" ht="76.5" x14ac:dyDescent="0.25">
      <c r="A2" s="14" t="s">
        <v>184</v>
      </c>
      <c r="B2" s="15" t="s">
        <v>7</v>
      </c>
      <c r="C2" s="16" t="s">
        <v>185</v>
      </c>
      <c r="D2" s="15" t="s">
        <v>186</v>
      </c>
      <c r="E2" s="15" t="s">
        <v>187</v>
      </c>
      <c r="F2" s="17" t="s">
        <v>188</v>
      </c>
      <c r="G2" s="18" t="s">
        <v>189</v>
      </c>
      <c r="H2" s="19" t="s">
        <v>190</v>
      </c>
      <c r="I2" s="19" t="s">
        <v>191</v>
      </c>
      <c r="J2" s="37"/>
    </row>
    <row r="3" spans="1:10" x14ac:dyDescent="0.25">
      <c r="A3" s="40">
        <v>1063</v>
      </c>
      <c r="B3" s="42" t="s">
        <v>192</v>
      </c>
      <c r="C3" s="42" t="s">
        <v>193</v>
      </c>
      <c r="D3" s="20" t="s">
        <v>55</v>
      </c>
      <c r="E3" s="38" t="s">
        <v>194</v>
      </c>
      <c r="F3" s="21">
        <v>5.61</v>
      </c>
      <c r="G3" s="22">
        <v>5.61</v>
      </c>
      <c r="H3" s="35">
        <f>F3*seasonal_adjustments!G4</f>
        <v>1.5301667079372916E-2</v>
      </c>
      <c r="I3" s="35">
        <f>H3</f>
        <v>1.5301667079372916E-2</v>
      </c>
    </row>
    <row r="4" spans="1:10" x14ac:dyDescent="0.25">
      <c r="A4" s="41"/>
      <c r="B4" s="43"/>
      <c r="C4" s="43"/>
      <c r="D4" s="23" t="s">
        <v>195</v>
      </c>
      <c r="E4" s="39"/>
      <c r="F4" s="24">
        <v>100.47</v>
      </c>
      <c r="G4" s="25">
        <v>100.47</v>
      </c>
      <c r="H4" s="35">
        <f>F4*seasonal_adjustments!G5</f>
        <v>0.2745040022016238</v>
      </c>
      <c r="I4" s="35">
        <f t="shared" ref="I4:I8" si="0">H4</f>
        <v>0.2745040022016238</v>
      </c>
    </row>
    <row r="5" spans="1:10" x14ac:dyDescent="0.25">
      <c r="A5" s="40">
        <v>1525</v>
      </c>
      <c r="B5" s="42" t="s">
        <v>196</v>
      </c>
      <c r="C5" s="42" t="s">
        <v>193</v>
      </c>
      <c r="D5" s="20" t="s">
        <v>55</v>
      </c>
      <c r="E5" s="38" t="s">
        <v>194</v>
      </c>
      <c r="F5" s="26">
        <v>13.57</v>
      </c>
      <c r="G5" s="27">
        <v>13.57</v>
      </c>
      <c r="H5" s="35">
        <f>F5*seasonal_adjustments!G4</f>
        <v>3.7013123398768354E-2</v>
      </c>
      <c r="I5" s="35">
        <f t="shared" si="0"/>
        <v>3.7013123398768354E-2</v>
      </c>
    </row>
    <row r="6" spans="1:10" x14ac:dyDescent="0.25">
      <c r="A6" s="41"/>
      <c r="B6" s="43"/>
      <c r="C6" s="43"/>
      <c r="D6" s="23" t="s">
        <v>195</v>
      </c>
      <c r="E6" s="39"/>
      <c r="F6" s="28">
        <v>4.2300000000000004</v>
      </c>
      <c r="G6" s="25">
        <v>4.2300000000000004</v>
      </c>
      <c r="H6" s="35">
        <f>F6*seasonal_adjustments!G5</f>
        <v>1.1557200451008946E-2</v>
      </c>
      <c r="I6" s="35">
        <f t="shared" si="0"/>
        <v>1.1557200451008946E-2</v>
      </c>
    </row>
    <row r="7" spans="1:10" x14ac:dyDescent="0.25">
      <c r="A7" s="40">
        <v>50219</v>
      </c>
      <c r="B7" s="42" t="s">
        <v>197</v>
      </c>
      <c r="C7" s="42" t="s">
        <v>193</v>
      </c>
      <c r="D7" s="20" t="s">
        <v>55</v>
      </c>
      <c r="E7" s="38" t="s">
        <v>194</v>
      </c>
      <c r="F7" s="26">
        <v>7.0000000000000007E-2</v>
      </c>
      <c r="G7" s="27">
        <v>7.0000000000000007E-2</v>
      </c>
      <c r="H7" s="35">
        <f>F7*seasonal_adjustments!G4</f>
        <v>1.9092989225599007E-4</v>
      </c>
      <c r="I7" s="35">
        <f t="shared" si="0"/>
        <v>1.9092989225599007E-4</v>
      </c>
    </row>
    <row r="8" spans="1:10" ht="15.75" thickBot="1" x14ac:dyDescent="0.3">
      <c r="A8" s="44"/>
      <c r="B8" s="45"/>
      <c r="C8" s="45"/>
      <c r="D8" s="29" t="s">
        <v>195</v>
      </c>
      <c r="E8" s="46"/>
      <c r="F8" s="30">
        <v>37.21</v>
      </c>
      <c r="G8" s="31">
        <v>37.21</v>
      </c>
      <c r="H8" s="36">
        <f>F8*seasonal_adjustments!G5</f>
        <v>0.10166511318724417</v>
      </c>
      <c r="I8" s="36">
        <f t="shared" si="0"/>
        <v>0.10166511318724417</v>
      </c>
    </row>
    <row r="9" spans="1:10" x14ac:dyDescent="0.25">
      <c r="A9" s="40">
        <v>1079</v>
      </c>
      <c r="B9" s="42" t="s">
        <v>198</v>
      </c>
      <c r="C9" s="47" t="s">
        <v>199</v>
      </c>
      <c r="D9" s="20" t="s">
        <v>55</v>
      </c>
      <c r="E9" s="38" t="s">
        <v>194</v>
      </c>
      <c r="F9" s="26">
        <v>221.89</v>
      </c>
      <c r="G9" s="27">
        <v>369.38225</v>
      </c>
      <c r="H9" s="25">
        <f>F9*seasonal_adjustments!G2</f>
        <v>0.60624183988793245</v>
      </c>
      <c r="I9" s="25">
        <f>G9*seasonal_adjustments!G2</f>
        <v>1.0092161650454921</v>
      </c>
    </row>
    <row r="10" spans="1:10" ht="15.75" thickBot="1" x14ac:dyDescent="0.3">
      <c r="A10" s="44"/>
      <c r="B10" s="45"/>
      <c r="C10" s="45"/>
      <c r="D10" s="29" t="s">
        <v>195</v>
      </c>
      <c r="E10" s="46"/>
      <c r="F10" s="30">
        <v>6.76</v>
      </c>
      <c r="G10" s="31">
        <v>11.1699</v>
      </c>
      <c r="H10" s="36">
        <f>F10*seasonal_adjustments!G3</f>
        <v>1.8468966798684198E-2</v>
      </c>
      <c r="I10" s="36">
        <f>G10*seasonal_adjustments!G3</f>
        <v>3.051723553914536E-2</v>
      </c>
    </row>
    <row r="11" spans="1:10" x14ac:dyDescent="0.25">
      <c r="B11" s="32"/>
      <c r="C11" s="32"/>
      <c r="D11" s="32"/>
    </row>
    <row r="12" spans="1:10" x14ac:dyDescent="0.25">
      <c r="A12" t="s">
        <v>200</v>
      </c>
      <c r="B12" s="32"/>
      <c r="C12" s="32"/>
      <c r="D12" s="32"/>
    </row>
    <row r="13" spans="1:10" x14ac:dyDescent="0.25">
      <c r="A13" t="s">
        <v>201</v>
      </c>
    </row>
    <row r="14" spans="1:10" x14ac:dyDescent="0.25">
      <c r="A14" t="s">
        <v>202</v>
      </c>
    </row>
    <row r="15" spans="1:10" x14ac:dyDescent="0.25">
      <c r="A15" t="s">
        <v>203</v>
      </c>
    </row>
    <row r="16" spans="1:10" x14ac:dyDescent="0.25">
      <c r="A16" t="s">
        <v>246</v>
      </c>
    </row>
  </sheetData>
  <mergeCells count="16">
    <mergeCell ref="A7:A8"/>
    <mergeCell ref="B7:B8"/>
    <mergeCell ref="C7:C8"/>
    <mergeCell ref="E7:E8"/>
    <mergeCell ref="A9:A10"/>
    <mergeCell ref="B9:B10"/>
    <mergeCell ref="C9:C10"/>
    <mergeCell ref="E9:E10"/>
    <mergeCell ref="E3:E4"/>
    <mergeCell ref="A5:A6"/>
    <mergeCell ref="B5:B6"/>
    <mergeCell ref="C5:C6"/>
    <mergeCell ref="E5:E6"/>
    <mergeCell ref="A3:A4"/>
    <mergeCell ref="B3:B4"/>
    <mergeCell ref="C3:C4"/>
  </mergeCells>
  <pageMargins left="0.7" right="0.7" top="0.75" bottom="0.75" header="0.3" footer="0.3"/>
  <ignoredErrors>
    <ignoredError sqref="H4 H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62851-AF63-47D3-A4E3-F2979393587B}">
  <sheetPr codeName="Sheet5"/>
  <dimension ref="A1:R37"/>
  <sheetViews>
    <sheetView workbookViewId="0">
      <selection activeCell="K2" sqref="K2"/>
    </sheetView>
  </sheetViews>
  <sheetFormatPr defaultRowHeight="15" customHeight="1" x14ac:dyDescent="0.25"/>
  <cols>
    <col min="1" max="1" width="5" bestFit="1" customWidth="1"/>
    <col min="2" max="2" width="43.85546875" bestFit="1" customWidth="1"/>
    <col min="3" max="3" width="10" bestFit="1" customWidth="1"/>
    <col min="4" max="4" width="28.85546875" bestFit="1" customWidth="1"/>
    <col min="5" max="5" width="9" bestFit="1" customWidth="1"/>
    <col min="6" max="6" width="9.5703125" customWidth="1"/>
    <col min="7" max="7" width="15.7109375" customWidth="1"/>
    <col min="8" max="8" width="15.140625" customWidth="1"/>
    <col min="10" max="10" width="14.140625" style="10" customWidth="1"/>
    <col min="11" max="11" width="12.85546875" style="10" bestFit="1" customWidth="1"/>
    <col min="12" max="12" width="13.5703125" customWidth="1"/>
    <col min="16" max="16" width="47.28515625" bestFit="1" customWidth="1"/>
    <col min="17" max="18" width="15.140625" bestFit="1" customWidth="1"/>
  </cols>
  <sheetData>
    <row r="1" spans="1:18" ht="30" x14ac:dyDescent="0.25">
      <c r="A1" s="1" t="s">
        <v>0</v>
      </c>
      <c r="B1" s="1" t="s">
        <v>1</v>
      </c>
      <c r="C1" s="1" t="s">
        <v>8</v>
      </c>
      <c r="D1" s="1" t="s">
        <v>9</v>
      </c>
      <c r="E1" s="1" t="s">
        <v>10</v>
      </c>
      <c r="F1" s="1" t="s">
        <v>19</v>
      </c>
      <c r="G1" s="12" t="s">
        <v>181</v>
      </c>
      <c r="H1" s="12" t="s">
        <v>180</v>
      </c>
      <c r="I1" s="1" t="s">
        <v>2</v>
      </c>
      <c r="J1" s="7" t="s">
        <v>50</v>
      </c>
      <c r="K1" s="8" t="s">
        <v>49</v>
      </c>
      <c r="L1" s="11" t="s">
        <v>58</v>
      </c>
      <c r="P1" s="4" t="s">
        <v>51</v>
      </c>
      <c r="Q1" t="s">
        <v>53</v>
      </c>
      <c r="R1" t="s">
        <v>54</v>
      </c>
    </row>
    <row r="2" spans="1:18" ht="15" customHeight="1" x14ac:dyDescent="0.25">
      <c r="A2" s="2" t="s">
        <v>5</v>
      </c>
      <c r="B2" s="2" t="s">
        <v>6</v>
      </c>
      <c r="C2" s="2" t="s">
        <v>11</v>
      </c>
      <c r="D2" s="2" t="s">
        <v>21</v>
      </c>
      <c r="E2" s="2" t="s">
        <v>22</v>
      </c>
      <c r="F2" s="3">
        <v>486210</v>
      </c>
      <c r="G2" s="3">
        <v>1.35</v>
      </c>
      <c r="H2" s="3">
        <v>1.665</v>
      </c>
      <c r="I2" s="2" t="s">
        <v>3</v>
      </c>
      <c r="J2" s="9">
        <v>10.15</v>
      </c>
      <c r="K2" s="10">
        <f t="shared" ref="K2:K37" si="0">J2+(2036-2017)*(J2*G2-J2)/(2027-2017)</f>
        <v>16.899750000000001</v>
      </c>
      <c r="L2">
        <f>IFERROR(K2/J2, 0)</f>
        <v>1.665</v>
      </c>
      <c r="P2" s="5" t="s">
        <v>6</v>
      </c>
      <c r="Q2">
        <v>228.64999999999998</v>
      </c>
      <c r="R2">
        <v>380.5521500000001</v>
      </c>
    </row>
    <row r="3" spans="1:18" ht="15" customHeight="1" x14ac:dyDescent="0.25">
      <c r="A3" s="2" t="s">
        <v>5</v>
      </c>
      <c r="B3" s="2" t="s">
        <v>6</v>
      </c>
      <c r="C3" s="2" t="s">
        <v>11</v>
      </c>
      <c r="D3" s="2" t="s">
        <v>21</v>
      </c>
      <c r="E3" s="2" t="s">
        <v>22</v>
      </c>
      <c r="F3" s="3">
        <v>486210</v>
      </c>
      <c r="G3" s="3">
        <v>1.35</v>
      </c>
      <c r="H3" s="3">
        <v>1.6650000000000005</v>
      </c>
      <c r="I3" s="2" t="s">
        <v>4</v>
      </c>
      <c r="J3" s="9">
        <v>0.16</v>
      </c>
      <c r="K3" s="10">
        <f t="shared" si="0"/>
        <v>0.26640000000000008</v>
      </c>
      <c r="L3">
        <f t="shared" ref="L3:L37" si="1">IFERROR(K3/J3, 0)</f>
        <v>1.6650000000000005</v>
      </c>
      <c r="P3" s="6" t="s">
        <v>3</v>
      </c>
      <c r="Q3">
        <v>221.89</v>
      </c>
      <c r="R3">
        <v>369.38225000000011</v>
      </c>
    </row>
    <row r="4" spans="1:18" ht="15" customHeight="1" x14ac:dyDescent="0.25">
      <c r="A4" s="2" t="s">
        <v>5</v>
      </c>
      <c r="B4" s="2" t="s">
        <v>6</v>
      </c>
      <c r="C4" s="2" t="s">
        <v>30</v>
      </c>
      <c r="D4" s="2" t="s">
        <v>31</v>
      </c>
      <c r="E4" s="2" t="s">
        <v>22</v>
      </c>
      <c r="F4" s="3">
        <v>486210</v>
      </c>
      <c r="G4" s="3">
        <v>1.35</v>
      </c>
      <c r="H4" s="3">
        <v>1.665</v>
      </c>
      <c r="I4" s="2" t="s">
        <v>3</v>
      </c>
      <c r="J4" s="9">
        <v>0.03</v>
      </c>
      <c r="K4" s="10">
        <f t="shared" si="0"/>
        <v>4.9950000000000001E-2</v>
      </c>
      <c r="L4">
        <f t="shared" si="1"/>
        <v>1.665</v>
      </c>
      <c r="P4" s="6" t="s">
        <v>4</v>
      </c>
      <c r="Q4">
        <v>6.76</v>
      </c>
      <c r="R4">
        <v>11.1699</v>
      </c>
    </row>
    <row r="5" spans="1:18" ht="15" customHeight="1" x14ac:dyDescent="0.25">
      <c r="A5" s="2" t="s">
        <v>5</v>
      </c>
      <c r="B5" s="2" t="s">
        <v>6</v>
      </c>
      <c r="C5" s="2" t="s">
        <v>30</v>
      </c>
      <c r="D5" s="2" t="s">
        <v>31</v>
      </c>
      <c r="E5" s="2" t="s">
        <v>22</v>
      </c>
      <c r="F5" s="3">
        <v>486210</v>
      </c>
      <c r="G5" s="3">
        <v>1.35</v>
      </c>
      <c r="H5" s="3">
        <v>1.665</v>
      </c>
      <c r="I5" s="2" t="s">
        <v>4</v>
      </c>
      <c r="J5" s="9">
        <v>0</v>
      </c>
      <c r="K5" s="10">
        <f t="shared" si="0"/>
        <v>0</v>
      </c>
      <c r="L5">
        <f t="shared" si="1"/>
        <v>0</v>
      </c>
      <c r="P5" s="5" t="s">
        <v>52</v>
      </c>
      <c r="Q5">
        <v>228.64999999999998</v>
      </c>
      <c r="R5">
        <v>380.5521500000001</v>
      </c>
    </row>
    <row r="6" spans="1:18" ht="15" customHeight="1" x14ac:dyDescent="0.25">
      <c r="A6" s="2" t="s">
        <v>5</v>
      </c>
      <c r="B6" s="2" t="s">
        <v>6</v>
      </c>
      <c r="C6" s="2" t="s">
        <v>35</v>
      </c>
      <c r="D6" s="2" t="s">
        <v>36</v>
      </c>
      <c r="E6" s="2" t="s">
        <v>22</v>
      </c>
      <c r="F6" s="3">
        <v>486210</v>
      </c>
      <c r="G6" s="3">
        <v>1.35</v>
      </c>
      <c r="H6" s="3">
        <v>1.6650000000000003</v>
      </c>
      <c r="I6" s="2" t="s">
        <v>3</v>
      </c>
      <c r="J6" s="9">
        <v>3.99</v>
      </c>
      <c r="K6" s="10">
        <f t="shared" si="0"/>
        <v>6.6433500000000016</v>
      </c>
      <c r="L6">
        <f t="shared" si="1"/>
        <v>1.6650000000000003</v>
      </c>
    </row>
    <row r="7" spans="1:18" ht="15" customHeight="1" x14ac:dyDescent="0.25">
      <c r="A7" s="2" t="s">
        <v>5</v>
      </c>
      <c r="B7" s="2" t="s">
        <v>6</v>
      </c>
      <c r="C7" s="2" t="s">
        <v>35</v>
      </c>
      <c r="D7" s="2" t="s">
        <v>36</v>
      </c>
      <c r="E7" s="2" t="s">
        <v>22</v>
      </c>
      <c r="F7" s="3">
        <v>486210</v>
      </c>
      <c r="G7" s="3">
        <v>1.35</v>
      </c>
      <c r="H7" s="3">
        <v>1.6650000000000003</v>
      </c>
      <c r="I7" s="2" t="s">
        <v>4</v>
      </c>
      <c r="J7" s="9">
        <v>1.39</v>
      </c>
      <c r="K7" s="10">
        <f t="shared" si="0"/>
        <v>2.3143500000000001</v>
      </c>
      <c r="L7">
        <f t="shared" si="1"/>
        <v>1.6650000000000003</v>
      </c>
    </row>
    <row r="8" spans="1:18" ht="15" customHeight="1" x14ac:dyDescent="0.25">
      <c r="A8" s="2" t="s">
        <v>5</v>
      </c>
      <c r="B8" s="2" t="s">
        <v>6</v>
      </c>
      <c r="C8" s="2" t="s">
        <v>32</v>
      </c>
      <c r="D8" s="2" t="s">
        <v>33</v>
      </c>
      <c r="E8" s="2" t="s">
        <v>34</v>
      </c>
      <c r="F8" s="3">
        <v>486210</v>
      </c>
      <c r="G8" s="3">
        <v>1.35</v>
      </c>
      <c r="H8" s="3">
        <v>1.6650000000000003</v>
      </c>
      <c r="I8" s="2" t="s">
        <v>3</v>
      </c>
      <c r="J8" s="9">
        <v>0.34</v>
      </c>
      <c r="K8" s="10">
        <f t="shared" si="0"/>
        <v>0.56610000000000016</v>
      </c>
      <c r="L8">
        <f t="shared" si="1"/>
        <v>1.6650000000000003</v>
      </c>
    </row>
    <row r="9" spans="1:18" ht="15" customHeight="1" x14ac:dyDescent="0.25">
      <c r="A9" s="2" t="s">
        <v>5</v>
      </c>
      <c r="B9" s="2" t="s">
        <v>6</v>
      </c>
      <c r="C9" s="2" t="s">
        <v>32</v>
      </c>
      <c r="D9" s="2" t="s">
        <v>33</v>
      </c>
      <c r="E9" s="2" t="s">
        <v>34</v>
      </c>
      <c r="F9" s="3">
        <v>486210</v>
      </c>
      <c r="G9" s="3">
        <v>1.35</v>
      </c>
      <c r="H9" s="3">
        <v>1.665</v>
      </c>
      <c r="I9" s="2" t="s">
        <v>4</v>
      </c>
      <c r="J9" s="9">
        <v>0.1</v>
      </c>
      <c r="K9" s="10">
        <f t="shared" si="0"/>
        <v>0.16650000000000001</v>
      </c>
      <c r="L9">
        <f t="shared" si="1"/>
        <v>1.665</v>
      </c>
    </row>
    <row r="10" spans="1:18" ht="15" customHeight="1" x14ac:dyDescent="0.25">
      <c r="A10" s="2" t="s">
        <v>5</v>
      </c>
      <c r="B10" s="2" t="s">
        <v>6</v>
      </c>
      <c r="C10" s="2" t="s">
        <v>42</v>
      </c>
      <c r="D10" s="2" t="s">
        <v>43</v>
      </c>
      <c r="E10" s="2" t="s">
        <v>34</v>
      </c>
      <c r="F10" s="3">
        <v>486210</v>
      </c>
      <c r="G10" s="3">
        <v>1.35</v>
      </c>
      <c r="H10" s="3">
        <v>1.6650000000000005</v>
      </c>
      <c r="I10" s="2" t="s">
        <v>3</v>
      </c>
      <c r="J10" s="9">
        <v>0.04</v>
      </c>
      <c r="K10" s="10">
        <f t="shared" si="0"/>
        <v>6.660000000000002E-2</v>
      </c>
      <c r="L10">
        <f t="shared" si="1"/>
        <v>1.6650000000000005</v>
      </c>
    </row>
    <row r="11" spans="1:18" ht="15" customHeight="1" x14ac:dyDescent="0.25">
      <c r="A11" s="2" t="s">
        <v>5</v>
      </c>
      <c r="B11" s="2" t="s">
        <v>6</v>
      </c>
      <c r="C11" s="2" t="s">
        <v>42</v>
      </c>
      <c r="D11" s="2" t="s">
        <v>43</v>
      </c>
      <c r="E11" s="2" t="s">
        <v>34</v>
      </c>
      <c r="F11" s="3">
        <v>486210</v>
      </c>
      <c r="G11" s="3">
        <v>1.35</v>
      </c>
      <c r="H11" s="3">
        <v>1.665</v>
      </c>
      <c r="I11" s="2" t="s">
        <v>4</v>
      </c>
      <c r="J11" s="9">
        <v>0</v>
      </c>
      <c r="K11" s="10">
        <f t="shared" si="0"/>
        <v>0</v>
      </c>
      <c r="L11">
        <f t="shared" si="1"/>
        <v>0</v>
      </c>
    </row>
    <row r="12" spans="1:18" ht="15" customHeight="1" x14ac:dyDescent="0.25">
      <c r="A12" s="2" t="s">
        <v>5</v>
      </c>
      <c r="B12" s="2" t="s">
        <v>6</v>
      </c>
      <c r="C12" s="2" t="s">
        <v>12</v>
      </c>
      <c r="D12" s="2" t="s">
        <v>23</v>
      </c>
      <c r="E12" s="2" t="s">
        <v>24</v>
      </c>
      <c r="F12" s="3">
        <v>486210</v>
      </c>
      <c r="G12" s="3">
        <v>1.35</v>
      </c>
      <c r="H12" s="3">
        <v>1.665</v>
      </c>
      <c r="I12" s="2" t="s">
        <v>3</v>
      </c>
      <c r="J12" s="9">
        <v>18.34</v>
      </c>
      <c r="K12" s="10">
        <f t="shared" si="0"/>
        <v>30.536100000000001</v>
      </c>
      <c r="L12">
        <f t="shared" si="1"/>
        <v>1.665</v>
      </c>
    </row>
    <row r="13" spans="1:18" ht="15" customHeight="1" x14ac:dyDescent="0.25">
      <c r="A13" s="2" t="s">
        <v>5</v>
      </c>
      <c r="B13" s="2" t="s">
        <v>6</v>
      </c>
      <c r="C13" s="2" t="s">
        <v>12</v>
      </c>
      <c r="D13" s="2" t="s">
        <v>23</v>
      </c>
      <c r="E13" s="2" t="s">
        <v>24</v>
      </c>
      <c r="F13" s="3">
        <v>486210</v>
      </c>
      <c r="G13" s="3">
        <v>1.35</v>
      </c>
      <c r="H13" s="3">
        <v>1.665</v>
      </c>
      <c r="I13" s="2" t="s">
        <v>4</v>
      </c>
      <c r="J13" s="9">
        <v>0.49</v>
      </c>
      <c r="K13" s="10">
        <f t="shared" si="0"/>
        <v>0.81584999999999996</v>
      </c>
      <c r="L13">
        <f t="shared" si="1"/>
        <v>1.665</v>
      </c>
    </row>
    <row r="14" spans="1:18" ht="15" customHeight="1" x14ac:dyDescent="0.25">
      <c r="A14" s="2" t="s">
        <v>5</v>
      </c>
      <c r="B14" s="2" t="s">
        <v>6</v>
      </c>
      <c r="C14" s="2" t="s">
        <v>13</v>
      </c>
      <c r="D14" s="2" t="s">
        <v>23</v>
      </c>
      <c r="E14" s="2" t="s">
        <v>24</v>
      </c>
      <c r="F14" s="3">
        <v>486210</v>
      </c>
      <c r="G14" s="3">
        <v>1.35</v>
      </c>
      <c r="H14" s="3">
        <v>1.6650000000000003</v>
      </c>
      <c r="I14" s="2" t="s">
        <v>3</v>
      </c>
      <c r="J14" s="9">
        <v>14.8</v>
      </c>
      <c r="K14" s="10">
        <f t="shared" si="0"/>
        <v>24.642000000000007</v>
      </c>
      <c r="L14">
        <f t="shared" si="1"/>
        <v>1.6650000000000003</v>
      </c>
    </row>
    <row r="15" spans="1:18" ht="15" customHeight="1" x14ac:dyDescent="0.25">
      <c r="A15" s="2" t="s">
        <v>5</v>
      </c>
      <c r="B15" s="2" t="s">
        <v>6</v>
      </c>
      <c r="C15" s="2" t="s">
        <v>13</v>
      </c>
      <c r="D15" s="2" t="s">
        <v>23</v>
      </c>
      <c r="E15" s="2" t="s">
        <v>24</v>
      </c>
      <c r="F15" s="3">
        <v>486210</v>
      </c>
      <c r="G15" s="3">
        <v>1.35</v>
      </c>
      <c r="H15" s="3">
        <v>1.6650000000000003</v>
      </c>
      <c r="I15" s="2" t="s">
        <v>4</v>
      </c>
      <c r="J15" s="9">
        <v>0.39</v>
      </c>
      <c r="K15" s="10">
        <f t="shared" si="0"/>
        <v>0.64935000000000009</v>
      </c>
      <c r="L15">
        <f t="shared" si="1"/>
        <v>1.6650000000000003</v>
      </c>
    </row>
    <row r="16" spans="1:18" ht="15" customHeight="1" x14ac:dyDescent="0.25">
      <c r="A16" s="2" t="s">
        <v>5</v>
      </c>
      <c r="B16" s="2" t="s">
        <v>6</v>
      </c>
      <c r="C16" s="2" t="s">
        <v>14</v>
      </c>
      <c r="D16" s="2" t="s">
        <v>23</v>
      </c>
      <c r="E16" s="2" t="s">
        <v>24</v>
      </c>
      <c r="F16" s="3">
        <v>486210</v>
      </c>
      <c r="G16" s="3">
        <v>1.35</v>
      </c>
      <c r="H16" s="3">
        <v>1.665</v>
      </c>
      <c r="I16" s="2" t="s">
        <v>3</v>
      </c>
      <c r="J16" s="9">
        <v>13.12</v>
      </c>
      <c r="K16" s="10">
        <f t="shared" si="0"/>
        <v>21.844799999999999</v>
      </c>
      <c r="L16">
        <f t="shared" si="1"/>
        <v>1.665</v>
      </c>
    </row>
    <row r="17" spans="1:12" ht="15" customHeight="1" x14ac:dyDescent="0.25">
      <c r="A17" s="2" t="s">
        <v>5</v>
      </c>
      <c r="B17" s="2" t="s">
        <v>6</v>
      </c>
      <c r="C17" s="2" t="s">
        <v>14</v>
      </c>
      <c r="D17" s="2" t="s">
        <v>23</v>
      </c>
      <c r="E17" s="2" t="s">
        <v>24</v>
      </c>
      <c r="F17" s="3">
        <v>486210</v>
      </c>
      <c r="G17" s="3">
        <v>1.35</v>
      </c>
      <c r="H17" s="3">
        <v>1.665</v>
      </c>
      <c r="I17" s="2" t="s">
        <v>4</v>
      </c>
      <c r="J17" s="9">
        <v>0.35</v>
      </c>
      <c r="K17" s="10">
        <f t="shared" si="0"/>
        <v>0.58274999999999999</v>
      </c>
      <c r="L17">
        <f t="shared" si="1"/>
        <v>1.665</v>
      </c>
    </row>
    <row r="18" spans="1:12" ht="15" customHeight="1" x14ac:dyDescent="0.25">
      <c r="A18" s="2" t="s">
        <v>5</v>
      </c>
      <c r="B18" s="2" t="s">
        <v>6</v>
      </c>
      <c r="C18" s="2" t="s">
        <v>15</v>
      </c>
      <c r="D18" s="2" t="s">
        <v>23</v>
      </c>
      <c r="E18" s="2" t="s">
        <v>24</v>
      </c>
      <c r="F18" s="3">
        <v>486210</v>
      </c>
      <c r="G18" s="3">
        <v>1.35</v>
      </c>
      <c r="H18" s="3">
        <v>1.6649999999999998</v>
      </c>
      <c r="I18" s="2" t="s">
        <v>3</v>
      </c>
      <c r="J18" s="9">
        <v>26.09</v>
      </c>
      <c r="K18" s="10">
        <f t="shared" si="0"/>
        <v>43.439849999999993</v>
      </c>
      <c r="L18">
        <f t="shared" si="1"/>
        <v>1.6649999999999998</v>
      </c>
    </row>
    <row r="19" spans="1:12" ht="15" customHeight="1" x14ac:dyDescent="0.25">
      <c r="A19" s="2" t="s">
        <v>5</v>
      </c>
      <c r="B19" s="2" t="s">
        <v>6</v>
      </c>
      <c r="C19" s="2" t="s">
        <v>15</v>
      </c>
      <c r="D19" s="2" t="s">
        <v>23</v>
      </c>
      <c r="E19" s="2" t="s">
        <v>24</v>
      </c>
      <c r="F19" s="3">
        <v>486210</v>
      </c>
      <c r="G19" s="3">
        <v>1.35</v>
      </c>
      <c r="H19" s="3">
        <v>1.665</v>
      </c>
      <c r="I19" s="2" t="s">
        <v>4</v>
      </c>
      <c r="J19" s="9">
        <v>0.69</v>
      </c>
      <c r="K19" s="10">
        <f t="shared" si="0"/>
        <v>1.1488499999999999</v>
      </c>
      <c r="L19">
        <f t="shared" si="1"/>
        <v>1.665</v>
      </c>
    </row>
    <row r="20" spans="1:12" ht="15" customHeight="1" x14ac:dyDescent="0.25">
      <c r="A20" s="2" t="s">
        <v>5</v>
      </c>
      <c r="B20" s="2" t="s">
        <v>6</v>
      </c>
      <c r="C20" s="2" t="s">
        <v>25</v>
      </c>
      <c r="D20" s="2" t="s">
        <v>23</v>
      </c>
      <c r="E20" s="2" t="s">
        <v>24</v>
      </c>
      <c r="F20" s="3">
        <v>486210</v>
      </c>
      <c r="G20" s="3">
        <v>1.35</v>
      </c>
      <c r="H20" s="3">
        <v>1.665</v>
      </c>
      <c r="I20" s="2" t="s">
        <v>3</v>
      </c>
      <c r="J20" s="9">
        <v>0</v>
      </c>
      <c r="K20" s="10">
        <f t="shared" si="0"/>
        <v>0</v>
      </c>
      <c r="L20">
        <f t="shared" si="1"/>
        <v>0</v>
      </c>
    </row>
    <row r="21" spans="1:12" ht="15" customHeight="1" x14ac:dyDescent="0.25">
      <c r="A21" s="2" t="s">
        <v>5</v>
      </c>
      <c r="B21" s="2" t="s">
        <v>6</v>
      </c>
      <c r="C21" s="2" t="s">
        <v>25</v>
      </c>
      <c r="D21" s="2" t="s">
        <v>23</v>
      </c>
      <c r="E21" s="2" t="s">
        <v>24</v>
      </c>
      <c r="F21" s="3">
        <v>486210</v>
      </c>
      <c r="G21" s="3">
        <v>1.35</v>
      </c>
      <c r="H21" s="3">
        <v>1.665</v>
      </c>
      <c r="I21" s="2" t="s">
        <v>4</v>
      </c>
      <c r="J21" s="9">
        <v>0</v>
      </c>
      <c r="K21" s="10">
        <f t="shared" si="0"/>
        <v>0</v>
      </c>
      <c r="L21">
        <f t="shared" si="1"/>
        <v>0</v>
      </c>
    </row>
    <row r="22" spans="1:12" ht="15" customHeight="1" x14ac:dyDescent="0.25">
      <c r="A22" s="2" t="s">
        <v>5</v>
      </c>
      <c r="B22" s="2" t="s">
        <v>6</v>
      </c>
      <c r="C22" s="2" t="s">
        <v>26</v>
      </c>
      <c r="D22" s="2" t="s">
        <v>23</v>
      </c>
      <c r="E22" s="2" t="s">
        <v>24</v>
      </c>
      <c r="F22" s="3">
        <v>486210</v>
      </c>
      <c r="G22" s="3">
        <v>1.35</v>
      </c>
      <c r="H22" s="3">
        <v>1.665</v>
      </c>
      <c r="I22" s="2" t="s">
        <v>3</v>
      </c>
      <c r="J22" s="9">
        <v>8.83</v>
      </c>
      <c r="K22" s="10">
        <f t="shared" si="0"/>
        <v>14.70195</v>
      </c>
      <c r="L22">
        <f t="shared" si="1"/>
        <v>1.665</v>
      </c>
    </row>
    <row r="23" spans="1:12" ht="15" customHeight="1" x14ac:dyDescent="0.25">
      <c r="A23" s="2" t="s">
        <v>5</v>
      </c>
      <c r="B23" s="2" t="s">
        <v>6</v>
      </c>
      <c r="C23" s="2" t="s">
        <v>26</v>
      </c>
      <c r="D23" s="2" t="s">
        <v>23</v>
      </c>
      <c r="E23" s="2" t="s">
        <v>24</v>
      </c>
      <c r="F23" s="3">
        <v>486210</v>
      </c>
      <c r="G23" s="3">
        <v>1.35</v>
      </c>
      <c r="H23" s="3">
        <v>1.6650000000000003</v>
      </c>
      <c r="I23" s="2" t="s">
        <v>4</v>
      </c>
      <c r="J23" s="9">
        <v>0.44</v>
      </c>
      <c r="K23" s="10">
        <f t="shared" si="0"/>
        <v>0.73260000000000014</v>
      </c>
      <c r="L23">
        <f t="shared" si="1"/>
        <v>1.6650000000000003</v>
      </c>
    </row>
    <row r="24" spans="1:12" ht="15" customHeight="1" x14ac:dyDescent="0.25">
      <c r="A24" s="2" t="s">
        <v>5</v>
      </c>
      <c r="B24" s="2" t="s">
        <v>6</v>
      </c>
      <c r="C24" s="2" t="s">
        <v>27</v>
      </c>
      <c r="D24" s="2" t="s">
        <v>23</v>
      </c>
      <c r="E24" s="2" t="s">
        <v>24</v>
      </c>
      <c r="F24" s="3">
        <v>486210</v>
      </c>
      <c r="G24" s="3">
        <v>1.35</v>
      </c>
      <c r="H24" s="3">
        <v>1.665</v>
      </c>
      <c r="I24" s="2" t="s">
        <v>3</v>
      </c>
      <c r="J24" s="9">
        <v>3.09</v>
      </c>
      <c r="K24" s="10">
        <f t="shared" si="0"/>
        <v>5.1448499999999999</v>
      </c>
      <c r="L24">
        <f t="shared" si="1"/>
        <v>1.665</v>
      </c>
    </row>
    <row r="25" spans="1:12" ht="15" customHeight="1" x14ac:dyDescent="0.25">
      <c r="A25" s="2" t="s">
        <v>5</v>
      </c>
      <c r="B25" s="2" t="s">
        <v>6</v>
      </c>
      <c r="C25" s="2" t="s">
        <v>27</v>
      </c>
      <c r="D25" s="2" t="s">
        <v>23</v>
      </c>
      <c r="E25" s="2" t="s">
        <v>24</v>
      </c>
      <c r="F25" s="3">
        <v>486210</v>
      </c>
      <c r="G25" s="3">
        <v>1.35</v>
      </c>
      <c r="H25" s="3">
        <v>1.6650000000000003</v>
      </c>
      <c r="I25" s="2" t="s">
        <v>4</v>
      </c>
      <c r="J25" s="9">
        <v>0.15</v>
      </c>
      <c r="K25" s="10">
        <f t="shared" si="0"/>
        <v>0.24975000000000003</v>
      </c>
      <c r="L25">
        <f t="shared" si="1"/>
        <v>1.6650000000000003</v>
      </c>
    </row>
    <row r="26" spans="1:12" ht="15" customHeight="1" x14ac:dyDescent="0.25">
      <c r="A26" s="2" t="s">
        <v>5</v>
      </c>
      <c r="B26" s="2" t="s">
        <v>6</v>
      </c>
      <c r="C26" s="2" t="s">
        <v>16</v>
      </c>
      <c r="D26" s="2" t="s">
        <v>28</v>
      </c>
      <c r="E26" s="2" t="s">
        <v>29</v>
      </c>
      <c r="F26" s="3">
        <v>486210</v>
      </c>
      <c r="G26" s="3">
        <v>1.35</v>
      </c>
      <c r="H26" s="3">
        <v>1.665</v>
      </c>
      <c r="I26" s="2" t="s">
        <v>3</v>
      </c>
      <c r="J26" s="9">
        <v>41.59</v>
      </c>
      <c r="K26" s="10">
        <f t="shared" si="0"/>
        <v>69.247350000000012</v>
      </c>
      <c r="L26">
        <f t="shared" si="1"/>
        <v>1.665</v>
      </c>
    </row>
    <row r="27" spans="1:12" ht="15" customHeight="1" x14ac:dyDescent="0.25">
      <c r="A27" s="2" t="s">
        <v>5</v>
      </c>
      <c r="B27" s="2" t="s">
        <v>6</v>
      </c>
      <c r="C27" s="2" t="s">
        <v>16</v>
      </c>
      <c r="D27" s="2" t="s">
        <v>28</v>
      </c>
      <c r="E27" s="2" t="s">
        <v>29</v>
      </c>
      <c r="F27" s="3">
        <v>486210</v>
      </c>
      <c r="G27" s="3">
        <v>1.35</v>
      </c>
      <c r="H27" s="3">
        <v>1.665</v>
      </c>
      <c r="I27" s="2" t="s">
        <v>4</v>
      </c>
      <c r="J27" s="9">
        <v>0.24</v>
      </c>
      <c r="K27" s="10">
        <f t="shared" si="0"/>
        <v>0.39960000000000001</v>
      </c>
      <c r="L27">
        <f t="shared" si="1"/>
        <v>1.665</v>
      </c>
    </row>
    <row r="28" spans="1:12" ht="15" customHeight="1" x14ac:dyDescent="0.25">
      <c r="A28" s="2" t="s">
        <v>5</v>
      </c>
      <c r="B28" s="2" t="s">
        <v>6</v>
      </c>
      <c r="C28" s="2" t="s">
        <v>17</v>
      </c>
      <c r="D28" s="2" t="s">
        <v>28</v>
      </c>
      <c r="E28" s="2" t="s">
        <v>29</v>
      </c>
      <c r="F28" s="3">
        <v>486210</v>
      </c>
      <c r="G28" s="3">
        <v>1.35</v>
      </c>
      <c r="H28" s="3">
        <v>1.6650000000000005</v>
      </c>
      <c r="I28" s="2" t="s">
        <v>3</v>
      </c>
      <c r="J28" s="9">
        <v>57.95</v>
      </c>
      <c r="K28" s="10">
        <f t="shared" si="0"/>
        <v>96.486750000000029</v>
      </c>
      <c r="L28">
        <f t="shared" si="1"/>
        <v>1.6650000000000005</v>
      </c>
    </row>
    <row r="29" spans="1:12" ht="15" customHeight="1" x14ac:dyDescent="0.25">
      <c r="A29" s="2" t="s">
        <v>5</v>
      </c>
      <c r="B29" s="2" t="s">
        <v>6</v>
      </c>
      <c r="C29" s="2" t="s">
        <v>17</v>
      </c>
      <c r="D29" s="2" t="s">
        <v>28</v>
      </c>
      <c r="E29" s="2" t="s">
        <v>29</v>
      </c>
      <c r="F29" s="3">
        <v>486210</v>
      </c>
      <c r="G29" s="3">
        <v>1.35</v>
      </c>
      <c r="H29" s="3">
        <v>1.6650000000000003</v>
      </c>
      <c r="I29" s="2" t="s">
        <v>4</v>
      </c>
      <c r="J29" s="9">
        <v>0.33</v>
      </c>
      <c r="K29" s="10">
        <f t="shared" si="0"/>
        <v>0.5494500000000001</v>
      </c>
      <c r="L29">
        <f t="shared" si="1"/>
        <v>1.6650000000000003</v>
      </c>
    </row>
    <row r="30" spans="1:12" ht="15" customHeight="1" x14ac:dyDescent="0.25">
      <c r="A30" s="2" t="s">
        <v>5</v>
      </c>
      <c r="B30" s="2" t="s">
        <v>6</v>
      </c>
      <c r="C30" s="2" t="s">
        <v>18</v>
      </c>
      <c r="D30" s="2" t="s">
        <v>28</v>
      </c>
      <c r="E30" s="2" t="s">
        <v>29</v>
      </c>
      <c r="F30" s="3">
        <v>486210</v>
      </c>
      <c r="G30" s="3">
        <v>1.35</v>
      </c>
      <c r="H30" s="3">
        <v>1.665</v>
      </c>
      <c r="I30" s="2" t="s">
        <v>3</v>
      </c>
      <c r="J30" s="9">
        <v>23.19</v>
      </c>
      <c r="K30" s="10">
        <f t="shared" si="0"/>
        <v>38.611350000000002</v>
      </c>
      <c r="L30">
        <f t="shared" si="1"/>
        <v>1.665</v>
      </c>
    </row>
    <row r="31" spans="1:12" ht="15" customHeight="1" x14ac:dyDescent="0.25">
      <c r="A31" s="2" t="s">
        <v>5</v>
      </c>
      <c r="B31" s="2" t="s">
        <v>6</v>
      </c>
      <c r="C31" s="2" t="s">
        <v>18</v>
      </c>
      <c r="D31" s="2" t="s">
        <v>28</v>
      </c>
      <c r="E31" s="2" t="s">
        <v>29</v>
      </c>
      <c r="F31" s="3">
        <v>486210</v>
      </c>
      <c r="G31" s="3">
        <v>1.35</v>
      </c>
      <c r="H31" s="3">
        <v>1.6650000000000003</v>
      </c>
      <c r="I31" s="2" t="s">
        <v>4</v>
      </c>
      <c r="J31" s="9">
        <v>0.13</v>
      </c>
      <c r="K31" s="10">
        <f t="shared" si="0"/>
        <v>0.21645000000000003</v>
      </c>
      <c r="L31">
        <f t="shared" si="1"/>
        <v>1.6650000000000003</v>
      </c>
    </row>
    <row r="32" spans="1:12" ht="15" customHeight="1" x14ac:dyDescent="0.25">
      <c r="A32" s="2" t="s">
        <v>5</v>
      </c>
      <c r="B32" s="2" t="s">
        <v>6</v>
      </c>
      <c r="C32" s="2" t="s">
        <v>37</v>
      </c>
      <c r="D32" s="2" t="s">
        <v>38</v>
      </c>
      <c r="E32" s="2" t="s">
        <v>39</v>
      </c>
      <c r="F32" s="3">
        <v>486210</v>
      </c>
      <c r="G32" s="3">
        <v>1.25</v>
      </c>
      <c r="H32" s="3">
        <v>1.4750000000000001</v>
      </c>
      <c r="I32" s="2" t="s">
        <v>3</v>
      </c>
      <c r="J32" s="9">
        <v>0.22</v>
      </c>
      <c r="K32" s="10">
        <f t="shared" si="0"/>
        <v>0.32450000000000001</v>
      </c>
      <c r="L32">
        <f t="shared" si="1"/>
        <v>1.4750000000000001</v>
      </c>
    </row>
    <row r="33" spans="1:12" ht="15" customHeight="1" x14ac:dyDescent="0.25">
      <c r="A33" s="2" t="s">
        <v>5</v>
      </c>
      <c r="B33" s="2" t="s">
        <v>6</v>
      </c>
      <c r="C33" s="2" t="s">
        <v>37</v>
      </c>
      <c r="D33" s="2" t="s">
        <v>38</v>
      </c>
      <c r="E33" s="2" t="s">
        <v>39</v>
      </c>
      <c r="F33" s="3">
        <v>486210</v>
      </c>
      <c r="G33" s="3">
        <v>1.25</v>
      </c>
      <c r="H33" s="3">
        <v>1.4750000000000001</v>
      </c>
      <c r="I33" s="2" t="s">
        <v>4</v>
      </c>
      <c r="J33" s="9">
        <v>0.01</v>
      </c>
      <c r="K33" s="10">
        <f t="shared" si="0"/>
        <v>1.4750000000000001E-2</v>
      </c>
      <c r="L33">
        <f t="shared" si="1"/>
        <v>1.4750000000000001</v>
      </c>
    </row>
    <row r="34" spans="1:12" ht="15" customHeight="1" x14ac:dyDescent="0.25">
      <c r="A34" s="2" t="s">
        <v>5</v>
      </c>
      <c r="B34" s="2" t="s">
        <v>6</v>
      </c>
      <c r="C34" s="2" t="s">
        <v>40</v>
      </c>
      <c r="D34" s="2" t="s">
        <v>41</v>
      </c>
      <c r="E34" s="2" t="s">
        <v>39</v>
      </c>
      <c r="F34" s="3">
        <v>486210</v>
      </c>
      <c r="G34" s="3">
        <v>1.25</v>
      </c>
      <c r="H34" s="3">
        <v>1.4749999999999999</v>
      </c>
      <c r="I34" s="2" t="s">
        <v>3</v>
      </c>
      <c r="J34" s="9">
        <v>0.12</v>
      </c>
      <c r="K34" s="10">
        <f t="shared" si="0"/>
        <v>0.17699999999999999</v>
      </c>
      <c r="L34">
        <f t="shared" si="1"/>
        <v>1.4749999999999999</v>
      </c>
    </row>
    <row r="35" spans="1:12" ht="15" customHeight="1" x14ac:dyDescent="0.25">
      <c r="A35" s="2" t="s">
        <v>5</v>
      </c>
      <c r="B35" s="2" t="s">
        <v>6</v>
      </c>
      <c r="C35" s="2" t="s">
        <v>40</v>
      </c>
      <c r="D35" s="2" t="s">
        <v>41</v>
      </c>
      <c r="E35" s="2" t="s">
        <v>39</v>
      </c>
      <c r="F35" s="3">
        <v>486210</v>
      </c>
      <c r="G35" s="3">
        <v>1.25</v>
      </c>
      <c r="H35" s="3">
        <v>1.4750000000000001</v>
      </c>
      <c r="I35" s="2" t="s">
        <v>4</v>
      </c>
      <c r="J35" s="9">
        <v>0.01</v>
      </c>
      <c r="K35" s="10">
        <f t="shared" si="0"/>
        <v>1.4750000000000001E-2</v>
      </c>
      <c r="L35">
        <f t="shared" si="1"/>
        <v>1.4750000000000001</v>
      </c>
    </row>
    <row r="36" spans="1:12" ht="15" customHeight="1" x14ac:dyDescent="0.25">
      <c r="A36" s="2" t="s">
        <v>5</v>
      </c>
      <c r="B36" s="2" t="s">
        <v>6</v>
      </c>
      <c r="C36" s="2" t="s">
        <v>44</v>
      </c>
      <c r="D36" s="2" t="s">
        <v>44</v>
      </c>
      <c r="E36" s="2" t="s">
        <v>45</v>
      </c>
      <c r="F36" s="3">
        <v>486210</v>
      </c>
      <c r="G36" s="3">
        <v>1.35</v>
      </c>
      <c r="H36" s="3">
        <v>1.665</v>
      </c>
      <c r="I36" s="2" t="s">
        <v>4</v>
      </c>
      <c r="J36" s="9">
        <v>1.45</v>
      </c>
      <c r="K36" s="10">
        <f t="shared" si="0"/>
        <v>2.41425</v>
      </c>
      <c r="L36">
        <f t="shared" si="1"/>
        <v>1.665</v>
      </c>
    </row>
    <row r="37" spans="1:12" ht="15" customHeight="1" x14ac:dyDescent="0.25">
      <c r="A37" s="2" t="s">
        <v>5</v>
      </c>
      <c r="B37" s="2" t="s">
        <v>6</v>
      </c>
      <c r="C37" s="2" t="s">
        <v>46</v>
      </c>
      <c r="D37" s="2" t="s">
        <v>47</v>
      </c>
      <c r="E37" s="2" t="s">
        <v>48</v>
      </c>
      <c r="F37" s="3">
        <v>486210</v>
      </c>
      <c r="G37" s="3">
        <v>1.25</v>
      </c>
      <c r="H37" s="3">
        <v>1.4749999999999999</v>
      </c>
      <c r="I37" s="2" t="s">
        <v>4</v>
      </c>
      <c r="J37" s="9">
        <v>0.43</v>
      </c>
      <c r="K37" s="10">
        <f t="shared" si="0"/>
        <v>0.63424999999999998</v>
      </c>
      <c r="L37">
        <f t="shared" si="1"/>
        <v>1.4749999999999999</v>
      </c>
    </row>
  </sheetData>
  <autoFilter ref="B1:L1" xr:uid="{20862851-AF63-47D3-A4E3-F2979393587B}"/>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2247B-2E45-4292-97B5-8D475EFCC795}">
  <sheetPr codeName="Sheet6"/>
  <dimension ref="A1:D11"/>
  <sheetViews>
    <sheetView workbookViewId="0">
      <selection activeCell="D2" sqref="D2"/>
    </sheetView>
  </sheetViews>
  <sheetFormatPr defaultRowHeight="15" x14ac:dyDescent="0.25"/>
  <cols>
    <col min="3" max="3" width="12.7109375" customWidth="1"/>
    <col min="4" max="4" width="10.42578125" bestFit="1" customWidth="1"/>
  </cols>
  <sheetData>
    <row r="1" spans="1:4" ht="16.5" x14ac:dyDescent="0.25">
      <c r="A1" t="s">
        <v>56</v>
      </c>
      <c r="B1" t="s">
        <v>57</v>
      </c>
      <c r="C1" t="s">
        <v>59</v>
      </c>
      <c r="D1" t="s">
        <v>182</v>
      </c>
    </row>
    <row r="2" spans="1:4" x14ac:dyDescent="0.25">
      <c r="A2" s="3">
        <v>486210</v>
      </c>
      <c r="B2" s="2" t="s">
        <v>22</v>
      </c>
      <c r="C2">
        <f>1+(2036-2017)*(D2-1)/(2026-2016)</f>
        <v>1.6650000000000003</v>
      </c>
      <c r="D2">
        <v>1.35</v>
      </c>
    </row>
    <row r="3" spans="1:4" x14ac:dyDescent="0.25">
      <c r="A3" s="3">
        <v>486210</v>
      </c>
      <c r="B3" s="2" t="s">
        <v>34</v>
      </c>
      <c r="C3">
        <f t="shared" ref="C3:C8" si="0">1+(2036-2017)*(D3-1)/(2026-2016)</f>
        <v>1.6650000000000003</v>
      </c>
      <c r="D3">
        <v>1.35</v>
      </c>
    </row>
    <row r="4" spans="1:4" x14ac:dyDescent="0.25">
      <c r="A4" s="3">
        <v>486210</v>
      </c>
      <c r="B4" s="2" t="s">
        <v>24</v>
      </c>
      <c r="C4">
        <f t="shared" si="0"/>
        <v>1.6650000000000003</v>
      </c>
      <c r="D4">
        <v>1.35</v>
      </c>
    </row>
    <row r="5" spans="1:4" x14ac:dyDescent="0.25">
      <c r="A5" s="3">
        <v>486210</v>
      </c>
      <c r="B5" s="2" t="s">
        <v>29</v>
      </c>
      <c r="C5">
        <f t="shared" si="0"/>
        <v>1.6650000000000003</v>
      </c>
      <c r="D5">
        <v>1.35</v>
      </c>
    </row>
    <row r="6" spans="1:4" x14ac:dyDescent="0.25">
      <c r="A6" s="3">
        <v>486210</v>
      </c>
      <c r="B6" s="2" t="s">
        <v>39</v>
      </c>
      <c r="C6">
        <f t="shared" si="0"/>
        <v>1.4750000000000001</v>
      </c>
      <c r="D6">
        <v>1.25</v>
      </c>
    </row>
    <row r="7" spans="1:4" x14ac:dyDescent="0.25">
      <c r="A7" s="3">
        <v>486210</v>
      </c>
      <c r="B7" s="2" t="s">
        <v>45</v>
      </c>
      <c r="C7">
        <f t="shared" si="0"/>
        <v>1.6650000000000003</v>
      </c>
      <c r="D7">
        <v>1.35</v>
      </c>
    </row>
    <row r="8" spans="1:4" x14ac:dyDescent="0.25">
      <c r="A8" s="3">
        <v>486210</v>
      </c>
      <c r="B8" s="2" t="s">
        <v>48</v>
      </c>
      <c r="C8">
        <f t="shared" si="0"/>
        <v>1.4750000000000001</v>
      </c>
      <c r="D8">
        <v>1.25</v>
      </c>
    </row>
    <row r="11" spans="1:4" x14ac:dyDescent="0.25">
      <c r="A11" t="s">
        <v>60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22C31-CC7C-47D9-8B1D-B20CE08AE160}">
  <dimension ref="A1:G5"/>
  <sheetViews>
    <sheetView workbookViewId="0">
      <selection activeCell="F2" sqref="F2"/>
    </sheetView>
  </sheetViews>
  <sheetFormatPr defaultRowHeight="15" x14ac:dyDescent="0.25"/>
  <cols>
    <col min="1" max="1" width="10.5703125" bestFit="1" customWidth="1"/>
    <col min="6" max="6" width="18.85546875" customWidth="1"/>
    <col min="7" max="7" width="18.140625" customWidth="1"/>
  </cols>
  <sheetData>
    <row r="1" spans="1:7" ht="45" x14ac:dyDescent="0.25">
      <c r="A1" t="s">
        <v>61</v>
      </c>
      <c r="B1" t="s">
        <v>62</v>
      </c>
      <c r="C1" t="s">
        <v>204</v>
      </c>
      <c r="D1" t="s">
        <v>205</v>
      </c>
      <c r="E1" t="s">
        <v>71</v>
      </c>
      <c r="F1" s="34" t="s">
        <v>244</v>
      </c>
      <c r="G1" s="34" t="s">
        <v>245</v>
      </c>
    </row>
    <row r="2" spans="1:7" x14ac:dyDescent="0.25">
      <c r="A2" t="s">
        <v>93</v>
      </c>
      <c r="B2">
        <v>28033</v>
      </c>
      <c r="C2" t="s">
        <v>199</v>
      </c>
      <c r="D2" t="s">
        <v>223</v>
      </c>
      <c r="E2" t="s">
        <v>224</v>
      </c>
      <c r="F2">
        <f>AVERAGE('2016 county annual monthly'!O17/'2016 county annual monthly'!F17,'2023 county annual monthly'!O17/'2023 county annual monthly'!F17,'2026 county annual monthly'!O17/'2026 county annual monthly'!F17)</f>
        <v>8.4697359216395082E-2</v>
      </c>
      <c r="G2">
        <f>F2/31</f>
        <v>2.7321728779482286E-3</v>
      </c>
    </row>
    <row r="3" spans="1:7" x14ac:dyDescent="0.25">
      <c r="A3" t="s">
        <v>93</v>
      </c>
      <c r="B3">
        <v>28033</v>
      </c>
      <c r="C3" t="s">
        <v>199</v>
      </c>
      <c r="D3" t="s">
        <v>223</v>
      </c>
      <c r="E3" t="s">
        <v>227</v>
      </c>
      <c r="F3">
        <f>AVERAGE('2016 county annual monthly'!O18/'2016 county annual monthly'!F18,'2023 county annual monthly'!O18/'2023 county annual monthly'!F18,'2026 county annual monthly'!O18/'2026 county annual monthly'!F18)</f>
        <v>8.4694966088640564E-2</v>
      </c>
      <c r="G3">
        <f t="shared" ref="G3:G5" si="0">F3/31</f>
        <v>2.7320956802787278E-3</v>
      </c>
    </row>
    <row r="4" spans="1:7" x14ac:dyDescent="0.25">
      <c r="A4" t="s">
        <v>93</v>
      </c>
      <c r="B4">
        <v>28033</v>
      </c>
      <c r="C4" t="s">
        <v>193</v>
      </c>
      <c r="D4" t="s">
        <v>223</v>
      </c>
      <c r="E4" t="s">
        <v>224</v>
      </c>
      <c r="F4">
        <f>AVERAGE('2016 county annual monthly'!O27/'2016 county annual monthly'!F27,'2023 county annual monthly'!O27/'2023 county annual monthly'!F27,'2026 county annual monthly'!O27/'2026 county annual monthly'!F27)</f>
        <v>8.4554666570509876E-2</v>
      </c>
      <c r="G4">
        <f t="shared" si="0"/>
        <v>2.7275698893712863E-3</v>
      </c>
    </row>
    <row r="5" spans="1:7" x14ac:dyDescent="0.25">
      <c r="A5" t="s">
        <v>93</v>
      </c>
      <c r="B5">
        <v>28033</v>
      </c>
      <c r="C5" t="s">
        <v>193</v>
      </c>
      <c r="D5" t="s">
        <v>223</v>
      </c>
      <c r="E5" t="s">
        <v>227</v>
      </c>
      <c r="F5">
        <f>AVERAGE('2016 county annual monthly'!O28/'2016 county annual monthly'!F28,'2023 county annual monthly'!O28/'2023 county annual monthly'!F28,'2026 county annual monthly'!O28/'2026 county annual monthly'!F28)</f>
        <v>8.4698159333635295E-2</v>
      </c>
      <c r="G5">
        <f t="shared" si="0"/>
        <v>2.7321986881817836E-3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45E1E-170D-4906-A612-B944D7503F89}">
  <dimension ref="A1:AC119"/>
  <sheetViews>
    <sheetView workbookViewId="0"/>
  </sheetViews>
  <sheetFormatPr defaultRowHeight="15" x14ac:dyDescent="0.25"/>
  <cols>
    <col min="1" max="1" width="89.7109375" customWidth="1"/>
    <col min="2" max="2" width="12.5703125" bestFit="1" customWidth="1"/>
    <col min="3" max="7" width="10.7109375" bestFit="1" customWidth="1"/>
    <col min="8" max="8" width="14.28515625" bestFit="1" customWidth="1"/>
    <col min="9" max="9" width="10.7109375" bestFit="1" customWidth="1"/>
    <col min="10" max="15" width="11.7109375" bestFit="1" customWidth="1"/>
    <col min="16" max="16" width="14.28515625" bestFit="1" customWidth="1"/>
    <col min="17" max="17" width="13.7109375" bestFit="1" customWidth="1"/>
    <col min="18" max="18" width="14" bestFit="1" customWidth="1"/>
    <col min="19" max="19" width="14.5703125" bestFit="1" customWidth="1"/>
    <col min="20" max="20" width="14" bestFit="1" customWidth="1"/>
    <col min="21" max="21" width="14.7109375" bestFit="1" customWidth="1"/>
    <col min="22" max="22" width="13.7109375" bestFit="1" customWidth="1"/>
    <col min="23" max="23" width="13.28515625" bestFit="1" customWidth="1"/>
    <col min="24" max="24" width="14.28515625" bestFit="1" customWidth="1"/>
    <col min="25" max="25" width="14.140625" bestFit="1" customWidth="1"/>
    <col min="26" max="26" width="14" bestFit="1" customWidth="1"/>
    <col min="27" max="28" width="14.28515625" bestFit="1" customWidth="1"/>
    <col min="29" max="29" width="25.140625" bestFit="1" customWidth="1"/>
  </cols>
  <sheetData>
    <row r="1" spans="1:29" x14ac:dyDescent="0.25">
      <c r="A1" t="s">
        <v>61</v>
      </c>
      <c r="B1" t="s">
        <v>62</v>
      </c>
      <c r="C1" t="s">
        <v>63</v>
      </c>
      <c r="D1" t="s">
        <v>64</v>
      </c>
      <c r="E1" t="s">
        <v>65</v>
      </c>
      <c r="F1" t="s">
        <v>66</v>
      </c>
      <c r="G1" t="s">
        <v>67</v>
      </c>
      <c r="H1" t="s">
        <v>68</v>
      </c>
      <c r="I1" t="s">
        <v>69</v>
      </c>
      <c r="J1" t="s">
        <v>70</v>
      </c>
      <c r="K1" t="s">
        <v>10</v>
      </c>
      <c r="L1" t="s">
        <v>71</v>
      </c>
      <c r="M1" t="s">
        <v>72</v>
      </c>
      <c r="N1" t="s">
        <v>73</v>
      </c>
      <c r="O1" t="s">
        <v>19</v>
      </c>
      <c r="P1" t="s">
        <v>20</v>
      </c>
      <c r="Q1" t="s">
        <v>74</v>
      </c>
      <c r="R1" t="s">
        <v>75</v>
      </c>
      <c r="S1" t="s">
        <v>76</v>
      </c>
      <c r="T1" t="s">
        <v>77</v>
      </c>
      <c r="U1" t="s">
        <v>78</v>
      </c>
      <c r="V1" t="s">
        <v>79</v>
      </c>
      <c r="W1" t="s">
        <v>80</v>
      </c>
      <c r="X1" t="s">
        <v>81</v>
      </c>
      <c r="Y1" t="s">
        <v>82</v>
      </c>
      <c r="Z1" t="s">
        <v>83</v>
      </c>
      <c r="AA1" t="s">
        <v>84</v>
      </c>
      <c r="AB1" t="s">
        <v>85</v>
      </c>
      <c r="AC1" t="s">
        <v>86</v>
      </c>
    </row>
    <row r="2" spans="1:29" x14ac:dyDescent="0.25">
      <c r="A2" t="s">
        <v>87</v>
      </c>
      <c r="B2" t="s">
        <v>88</v>
      </c>
      <c r="C2" t="s">
        <v>89</v>
      </c>
      <c r="D2" t="s">
        <v>89</v>
      </c>
      <c r="E2" t="s">
        <v>89</v>
      </c>
      <c r="F2" t="s">
        <v>89</v>
      </c>
      <c r="G2" t="s">
        <v>89</v>
      </c>
      <c r="H2" t="s">
        <v>89</v>
      </c>
      <c r="I2" t="s">
        <v>89</v>
      </c>
      <c r="J2" t="s">
        <v>89</v>
      </c>
      <c r="K2" t="s">
        <v>89</v>
      </c>
      <c r="L2" t="s">
        <v>89</v>
      </c>
      <c r="M2" t="s">
        <v>89</v>
      </c>
      <c r="N2" t="s">
        <v>89</v>
      </c>
      <c r="O2" t="s">
        <v>89</v>
      </c>
      <c r="P2" t="s">
        <v>89</v>
      </c>
      <c r="Q2" t="s">
        <v>89</v>
      </c>
      <c r="R2" t="s">
        <v>89</v>
      </c>
      <c r="S2" t="s">
        <v>89</v>
      </c>
      <c r="T2" t="s">
        <v>89</v>
      </c>
      <c r="U2" t="s">
        <v>89</v>
      </c>
      <c r="V2" t="s">
        <v>89</v>
      </c>
      <c r="W2" t="s">
        <v>89</v>
      </c>
      <c r="X2" t="s">
        <v>89</v>
      </c>
      <c r="Y2" t="s">
        <v>89</v>
      </c>
      <c r="Z2" t="s">
        <v>89</v>
      </c>
      <c r="AA2" t="s">
        <v>89</v>
      </c>
      <c r="AB2" t="s">
        <v>89</v>
      </c>
      <c r="AC2" t="s">
        <v>89</v>
      </c>
    </row>
    <row r="3" spans="1:29" x14ac:dyDescent="0.25">
      <c r="A3" t="s">
        <v>90</v>
      </c>
      <c r="B3" t="s">
        <v>89</v>
      </c>
      <c r="C3" t="s">
        <v>89</v>
      </c>
      <c r="D3" t="s">
        <v>89</v>
      </c>
      <c r="E3" t="s">
        <v>89</v>
      </c>
      <c r="F3" t="s">
        <v>89</v>
      </c>
      <c r="G3" t="s">
        <v>89</v>
      </c>
      <c r="H3" t="s">
        <v>89</v>
      </c>
      <c r="I3" t="s">
        <v>89</v>
      </c>
      <c r="J3" t="s">
        <v>89</v>
      </c>
      <c r="K3" t="s">
        <v>89</v>
      </c>
      <c r="L3" t="s">
        <v>89</v>
      </c>
      <c r="M3" t="s">
        <v>89</v>
      </c>
      <c r="N3" t="s">
        <v>89</v>
      </c>
      <c r="O3" t="s">
        <v>89</v>
      </c>
      <c r="P3" t="s">
        <v>89</v>
      </c>
      <c r="Q3" t="s">
        <v>89</v>
      </c>
      <c r="R3" t="s">
        <v>89</v>
      </c>
      <c r="S3" t="s">
        <v>89</v>
      </c>
      <c r="T3" t="s">
        <v>89</v>
      </c>
      <c r="U3" t="s">
        <v>89</v>
      </c>
      <c r="V3" t="s">
        <v>89</v>
      </c>
      <c r="W3" t="s">
        <v>89</v>
      </c>
      <c r="X3" t="s">
        <v>89</v>
      </c>
      <c r="Y3" t="s">
        <v>89</v>
      </c>
      <c r="Z3" t="s">
        <v>89</v>
      </c>
      <c r="AA3" t="s">
        <v>89</v>
      </c>
      <c r="AB3" t="s">
        <v>89</v>
      </c>
      <c r="AC3" t="s">
        <v>89</v>
      </c>
    </row>
    <row r="4" spans="1:29" x14ac:dyDescent="0.25">
      <c r="A4" t="s">
        <v>91</v>
      </c>
      <c r="B4" t="s">
        <v>89</v>
      </c>
      <c r="C4" t="s">
        <v>89</v>
      </c>
      <c r="D4" t="s">
        <v>89</v>
      </c>
      <c r="E4" t="s">
        <v>89</v>
      </c>
      <c r="F4" t="s">
        <v>89</v>
      </c>
      <c r="G4" t="s">
        <v>89</v>
      </c>
      <c r="H4" t="s">
        <v>89</v>
      </c>
      <c r="I4" t="s">
        <v>89</v>
      </c>
      <c r="J4" t="s">
        <v>89</v>
      </c>
      <c r="K4" t="s">
        <v>89</v>
      </c>
      <c r="L4" t="s">
        <v>89</v>
      </c>
      <c r="M4" t="s">
        <v>89</v>
      </c>
      <c r="N4" t="s">
        <v>89</v>
      </c>
      <c r="O4" t="s">
        <v>89</v>
      </c>
      <c r="P4" t="s">
        <v>89</v>
      </c>
      <c r="Q4" t="s">
        <v>89</v>
      </c>
      <c r="R4" t="s">
        <v>89</v>
      </c>
      <c r="S4" t="s">
        <v>89</v>
      </c>
      <c r="T4" t="s">
        <v>89</v>
      </c>
      <c r="U4" t="s">
        <v>89</v>
      </c>
      <c r="V4" t="s">
        <v>89</v>
      </c>
      <c r="W4" t="s">
        <v>89</v>
      </c>
      <c r="X4" t="s">
        <v>89</v>
      </c>
      <c r="Y4" t="s">
        <v>89</v>
      </c>
      <c r="Z4" t="s">
        <v>89</v>
      </c>
      <c r="AA4" t="s">
        <v>89</v>
      </c>
      <c r="AB4" t="s">
        <v>89</v>
      </c>
      <c r="AC4" t="s">
        <v>89</v>
      </c>
    </row>
    <row r="5" spans="1:29" x14ac:dyDescent="0.25">
      <c r="A5" t="s">
        <v>92</v>
      </c>
      <c r="B5" t="s">
        <v>89</v>
      </c>
      <c r="C5" t="s">
        <v>89</v>
      </c>
      <c r="D5" t="s">
        <v>89</v>
      </c>
      <c r="E5" t="s">
        <v>89</v>
      </c>
      <c r="F5" t="s">
        <v>89</v>
      </c>
      <c r="G5" t="s">
        <v>89</v>
      </c>
      <c r="H5" t="s">
        <v>89</v>
      </c>
      <c r="I5" t="s">
        <v>89</v>
      </c>
      <c r="J5" t="s">
        <v>89</v>
      </c>
      <c r="K5" t="s">
        <v>89</v>
      </c>
      <c r="L5" t="s">
        <v>89</v>
      </c>
      <c r="M5" t="s">
        <v>89</v>
      </c>
      <c r="N5" t="s">
        <v>89</v>
      </c>
      <c r="O5" t="s">
        <v>89</v>
      </c>
      <c r="P5" t="s">
        <v>89</v>
      </c>
      <c r="Q5" t="s">
        <v>89</v>
      </c>
      <c r="R5" t="s">
        <v>89</v>
      </c>
      <c r="S5" t="s">
        <v>89</v>
      </c>
      <c r="T5" t="s">
        <v>89</v>
      </c>
      <c r="U5" t="s">
        <v>89</v>
      </c>
      <c r="V5" t="s">
        <v>89</v>
      </c>
      <c r="W5" t="s">
        <v>89</v>
      </c>
      <c r="X5" t="s">
        <v>89</v>
      </c>
      <c r="Y5" t="s">
        <v>89</v>
      </c>
      <c r="Z5" t="s">
        <v>89</v>
      </c>
      <c r="AA5" t="s">
        <v>89</v>
      </c>
      <c r="AB5" t="s">
        <v>89</v>
      </c>
      <c r="AC5" t="s">
        <v>89</v>
      </c>
    </row>
    <row r="6" spans="1:29" x14ac:dyDescent="0.25">
      <c r="A6" t="s">
        <v>93</v>
      </c>
      <c r="B6" t="s">
        <v>163</v>
      </c>
      <c r="C6" t="s">
        <v>89</v>
      </c>
      <c r="D6" t="s">
        <v>89</v>
      </c>
      <c r="E6" t="s">
        <v>89</v>
      </c>
      <c r="F6" t="s">
        <v>89</v>
      </c>
      <c r="G6" t="s">
        <v>89</v>
      </c>
      <c r="H6" t="s">
        <v>89</v>
      </c>
      <c r="I6" t="s">
        <v>89</v>
      </c>
      <c r="J6" t="s">
        <v>89</v>
      </c>
      <c r="K6" t="s">
        <v>107</v>
      </c>
      <c r="L6" t="s">
        <v>89</v>
      </c>
      <c r="M6" t="s">
        <v>89</v>
      </c>
      <c r="N6" t="s">
        <v>89</v>
      </c>
      <c r="O6" t="s">
        <v>100</v>
      </c>
      <c r="P6" t="s">
        <v>164</v>
      </c>
      <c r="Q6" t="s">
        <v>89</v>
      </c>
      <c r="R6" t="s">
        <v>89</v>
      </c>
      <c r="S6" t="s">
        <v>89</v>
      </c>
      <c r="T6" t="s">
        <v>89</v>
      </c>
      <c r="U6" t="s">
        <v>89</v>
      </c>
      <c r="V6" t="s">
        <v>89</v>
      </c>
      <c r="W6" t="s">
        <v>89</v>
      </c>
      <c r="X6" t="s">
        <v>89</v>
      </c>
      <c r="Y6" t="s">
        <v>89</v>
      </c>
      <c r="Z6" t="s">
        <v>89</v>
      </c>
      <c r="AA6" t="s">
        <v>89</v>
      </c>
      <c r="AB6" t="s">
        <v>89</v>
      </c>
      <c r="AC6" t="s">
        <v>165</v>
      </c>
    </row>
    <row r="7" spans="1:29" x14ac:dyDescent="0.25">
      <c r="A7" t="s">
        <v>93</v>
      </c>
      <c r="B7" t="s">
        <v>163</v>
      </c>
      <c r="C7" t="s">
        <v>89</v>
      </c>
      <c r="D7" t="s">
        <v>89</v>
      </c>
      <c r="E7" t="s">
        <v>89</v>
      </c>
      <c r="F7" t="s">
        <v>89</v>
      </c>
      <c r="G7" t="s">
        <v>89</v>
      </c>
      <c r="H7" t="s">
        <v>89</v>
      </c>
      <c r="I7" t="s">
        <v>89</v>
      </c>
      <c r="J7" t="s">
        <v>89</v>
      </c>
      <c r="K7" t="s">
        <v>166</v>
      </c>
      <c r="L7" t="s">
        <v>89</v>
      </c>
      <c r="M7" t="s">
        <v>89</v>
      </c>
      <c r="N7" t="s">
        <v>89</v>
      </c>
      <c r="O7" t="s">
        <v>100</v>
      </c>
      <c r="P7" t="s">
        <v>164</v>
      </c>
      <c r="Q7" t="s">
        <v>89</v>
      </c>
      <c r="R7" t="s">
        <v>89</v>
      </c>
      <c r="S7" t="s">
        <v>89</v>
      </c>
      <c r="T7" t="s">
        <v>89</v>
      </c>
      <c r="U7" t="s">
        <v>89</v>
      </c>
      <c r="V7" t="s">
        <v>89</v>
      </c>
      <c r="W7" t="s">
        <v>89</v>
      </c>
      <c r="X7" t="s">
        <v>89</v>
      </c>
      <c r="Y7" t="s">
        <v>89</v>
      </c>
      <c r="Z7" t="s">
        <v>89</v>
      </c>
      <c r="AA7" t="s">
        <v>89</v>
      </c>
      <c r="AB7" t="s">
        <v>89</v>
      </c>
      <c r="AC7" t="s">
        <v>165</v>
      </c>
    </row>
    <row r="8" spans="1:29" x14ac:dyDescent="0.25">
      <c r="A8" t="s">
        <v>93</v>
      </c>
      <c r="B8" t="s">
        <v>163</v>
      </c>
      <c r="C8" t="s">
        <v>89</v>
      </c>
      <c r="D8" t="s">
        <v>89</v>
      </c>
      <c r="E8" t="s">
        <v>89</v>
      </c>
      <c r="F8" t="s">
        <v>89</v>
      </c>
      <c r="G8" t="s">
        <v>89</v>
      </c>
      <c r="H8" t="s">
        <v>89</v>
      </c>
      <c r="I8" t="s">
        <v>89</v>
      </c>
      <c r="J8" t="s">
        <v>89</v>
      </c>
      <c r="K8" t="s">
        <v>98</v>
      </c>
      <c r="L8" t="s">
        <v>89</v>
      </c>
      <c r="M8" t="s">
        <v>89</v>
      </c>
      <c r="N8" t="s">
        <v>89</v>
      </c>
      <c r="O8" t="s">
        <v>108</v>
      </c>
      <c r="P8" t="s">
        <v>167</v>
      </c>
      <c r="Q8" t="s">
        <v>89</v>
      </c>
      <c r="R8" t="s">
        <v>89</v>
      </c>
      <c r="S8" t="s">
        <v>89</v>
      </c>
      <c r="T8" t="s">
        <v>89</v>
      </c>
      <c r="U8" t="s">
        <v>89</v>
      </c>
      <c r="V8" t="s">
        <v>89</v>
      </c>
      <c r="W8" t="s">
        <v>89</v>
      </c>
      <c r="X8" t="s">
        <v>89</v>
      </c>
      <c r="Y8" t="s">
        <v>89</v>
      </c>
      <c r="Z8" t="s">
        <v>89</v>
      </c>
      <c r="AA8" t="s">
        <v>89</v>
      </c>
      <c r="AB8" t="s">
        <v>89</v>
      </c>
      <c r="AC8" t="s">
        <v>168</v>
      </c>
    </row>
    <row r="9" spans="1:29" x14ac:dyDescent="0.25">
      <c r="A9" t="s">
        <v>93</v>
      </c>
      <c r="B9" t="s">
        <v>163</v>
      </c>
      <c r="C9" t="s">
        <v>89</v>
      </c>
      <c r="D9" t="s">
        <v>89</v>
      </c>
      <c r="E9" t="s">
        <v>89</v>
      </c>
      <c r="F9" t="s">
        <v>89</v>
      </c>
      <c r="G9" t="s">
        <v>89</v>
      </c>
      <c r="H9" t="s">
        <v>89</v>
      </c>
      <c r="I9" t="s">
        <v>89</v>
      </c>
      <c r="J9" t="s">
        <v>89</v>
      </c>
      <c r="K9" t="s">
        <v>109</v>
      </c>
      <c r="L9" t="s">
        <v>89</v>
      </c>
      <c r="M9" t="s">
        <v>89</v>
      </c>
      <c r="N9" t="s">
        <v>89</v>
      </c>
      <c r="O9" t="s">
        <v>108</v>
      </c>
      <c r="P9" t="s">
        <v>167</v>
      </c>
      <c r="Q9" t="s">
        <v>89</v>
      </c>
      <c r="R9" t="s">
        <v>89</v>
      </c>
      <c r="S9" t="s">
        <v>89</v>
      </c>
      <c r="T9" t="s">
        <v>89</v>
      </c>
      <c r="U9" t="s">
        <v>89</v>
      </c>
      <c r="V9" t="s">
        <v>89</v>
      </c>
      <c r="W9" t="s">
        <v>89</v>
      </c>
      <c r="X9" t="s">
        <v>89</v>
      </c>
      <c r="Y9" t="s">
        <v>89</v>
      </c>
      <c r="Z9" t="s">
        <v>89</v>
      </c>
      <c r="AA9" t="s">
        <v>89</v>
      </c>
      <c r="AB9" t="s">
        <v>89</v>
      </c>
      <c r="AC9" t="s">
        <v>168</v>
      </c>
    </row>
    <row r="10" spans="1:29" x14ac:dyDescent="0.25">
      <c r="A10" t="s">
        <v>93</v>
      </c>
      <c r="B10" t="s">
        <v>163</v>
      </c>
      <c r="C10" t="s">
        <v>89</v>
      </c>
      <c r="D10" t="s">
        <v>89</v>
      </c>
      <c r="E10" t="s">
        <v>89</v>
      </c>
      <c r="F10" t="s">
        <v>89</v>
      </c>
      <c r="G10" t="s">
        <v>89</v>
      </c>
      <c r="H10" t="s">
        <v>89</v>
      </c>
      <c r="I10" t="s">
        <v>89</v>
      </c>
      <c r="J10" t="s">
        <v>89</v>
      </c>
      <c r="K10" t="s">
        <v>146</v>
      </c>
      <c r="L10" t="s">
        <v>89</v>
      </c>
      <c r="M10" t="s">
        <v>89</v>
      </c>
      <c r="N10" t="s">
        <v>89</v>
      </c>
      <c r="O10" t="s">
        <v>108</v>
      </c>
      <c r="P10" t="s">
        <v>167</v>
      </c>
      <c r="Q10" t="s">
        <v>89</v>
      </c>
      <c r="R10" t="s">
        <v>89</v>
      </c>
      <c r="S10" t="s">
        <v>89</v>
      </c>
      <c r="T10" t="s">
        <v>89</v>
      </c>
      <c r="U10" t="s">
        <v>89</v>
      </c>
      <c r="V10" t="s">
        <v>89</v>
      </c>
      <c r="W10" t="s">
        <v>89</v>
      </c>
      <c r="X10" t="s">
        <v>89</v>
      </c>
      <c r="Y10" t="s">
        <v>89</v>
      </c>
      <c r="Z10" t="s">
        <v>89</v>
      </c>
      <c r="AA10" t="s">
        <v>89</v>
      </c>
      <c r="AB10" t="s">
        <v>89</v>
      </c>
      <c r="AC10" t="s">
        <v>168</v>
      </c>
    </row>
    <row r="11" spans="1:29" x14ac:dyDescent="0.25">
      <c r="A11" t="s">
        <v>93</v>
      </c>
      <c r="B11" t="s">
        <v>163</v>
      </c>
      <c r="C11" t="s">
        <v>89</v>
      </c>
      <c r="D11" t="s">
        <v>89</v>
      </c>
      <c r="E11" t="s">
        <v>89</v>
      </c>
      <c r="F11" t="s">
        <v>89</v>
      </c>
      <c r="G11" t="s">
        <v>89</v>
      </c>
      <c r="H11" t="s">
        <v>89</v>
      </c>
      <c r="I11" t="s">
        <v>89</v>
      </c>
      <c r="J11" t="s">
        <v>89</v>
      </c>
      <c r="K11" t="s">
        <v>110</v>
      </c>
      <c r="L11" t="s">
        <v>89</v>
      </c>
      <c r="M11" t="s">
        <v>89</v>
      </c>
      <c r="N11" t="s">
        <v>89</v>
      </c>
      <c r="O11" t="s">
        <v>108</v>
      </c>
      <c r="P11" t="s">
        <v>167</v>
      </c>
      <c r="Q11" t="s">
        <v>89</v>
      </c>
      <c r="R11" t="s">
        <v>89</v>
      </c>
      <c r="S11" t="s">
        <v>89</v>
      </c>
      <c r="T11" t="s">
        <v>89</v>
      </c>
      <c r="U11" t="s">
        <v>89</v>
      </c>
      <c r="V11" t="s">
        <v>89</v>
      </c>
      <c r="W11" t="s">
        <v>89</v>
      </c>
      <c r="X11" t="s">
        <v>89</v>
      </c>
      <c r="Y11" t="s">
        <v>89</v>
      </c>
      <c r="Z11" t="s">
        <v>89</v>
      </c>
      <c r="AA11" t="s">
        <v>89</v>
      </c>
      <c r="AB11" t="s">
        <v>89</v>
      </c>
      <c r="AC11" t="s">
        <v>168</v>
      </c>
    </row>
    <row r="12" spans="1:29" x14ac:dyDescent="0.25">
      <c r="A12" t="s">
        <v>93</v>
      </c>
      <c r="B12" t="s">
        <v>163</v>
      </c>
      <c r="C12" t="s">
        <v>89</v>
      </c>
      <c r="D12" t="s">
        <v>89</v>
      </c>
      <c r="E12" t="s">
        <v>89</v>
      </c>
      <c r="F12" t="s">
        <v>89</v>
      </c>
      <c r="G12" t="s">
        <v>89</v>
      </c>
      <c r="H12" t="s">
        <v>89</v>
      </c>
      <c r="I12" t="s">
        <v>89</v>
      </c>
      <c r="J12" t="s">
        <v>89</v>
      </c>
      <c r="K12" t="s">
        <v>110</v>
      </c>
      <c r="L12" t="s">
        <v>89</v>
      </c>
      <c r="M12" t="s">
        <v>89</v>
      </c>
      <c r="N12" t="s">
        <v>89</v>
      </c>
      <c r="O12" t="s">
        <v>127</v>
      </c>
      <c r="P12" t="s">
        <v>167</v>
      </c>
      <c r="Q12" t="s">
        <v>89</v>
      </c>
      <c r="R12" t="s">
        <v>89</v>
      </c>
      <c r="S12" t="s">
        <v>89</v>
      </c>
      <c r="T12" t="s">
        <v>89</v>
      </c>
      <c r="U12" t="s">
        <v>89</v>
      </c>
      <c r="V12" t="s">
        <v>89</v>
      </c>
      <c r="W12" t="s">
        <v>89</v>
      </c>
      <c r="X12" t="s">
        <v>89</v>
      </c>
      <c r="Y12" t="s">
        <v>89</v>
      </c>
      <c r="Z12" t="s">
        <v>89</v>
      </c>
      <c r="AA12" t="s">
        <v>89</v>
      </c>
      <c r="AB12" t="s">
        <v>89</v>
      </c>
      <c r="AC12" t="s">
        <v>168</v>
      </c>
    </row>
    <row r="13" spans="1:29" x14ac:dyDescent="0.25">
      <c r="A13" t="s">
        <v>93</v>
      </c>
      <c r="B13" t="s">
        <v>163</v>
      </c>
      <c r="C13" t="s">
        <v>89</v>
      </c>
      <c r="D13" t="s">
        <v>89</v>
      </c>
      <c r="E13" t="s">
        <v>89</v>
      </c>
      <c r="F13" t="s">
        <v>89</v>
      </c>
      <c r="G13" t="s">
        <v>89</v>
      </c>
      <c r="H13" t="s">
        <v>89</v>
      </c>
      <c r="I13" t="s">
        <v>89</v>
      </c>
      <c r="J13" t="s">
        <v>89</v>
      </c>
      <c r="K13" t="s">
        <v>123</v>
      </c>
      <c r="L13" t="s">
        <v>89</v>
      </c>
      <c r="M13" t="s">
        <v>89</v>
      </c>
      <c r="N13" t="s">
        <v>89</v>
      </c>
      <c r="O13" t="s">
        <v>108</v>
      </c>
      <c r="P13" t="s">
        <v>167</v>
      </c>
      <c r="Q13" t="s">
        <v>89</v>
      </c>
      <c r="R13" t="s">
        <v>89</v>
      </c>
      <c r="S13" t="s">
        <v>89</v>
      </c>
      <c r="T13" t="s">
        <v>89</v>
      </c>
      <c r="U13" t="s">
        <v>89</v>
      </c>
      <c r="V13" t="s">
        <v>89</v>
      </c>
      <c r="W13" t="s">
        <v>89</v>
      </c>
      <c r="X13" t="s">
        <v>89</v>
      </c>
      <c r="Y13" t="s">
        <v>89</v>
      </c>
      <c r="Z13" t="s">
        <v>89</v>
      </c>
      <c r="AA13" t="s">
        <v>89</v>
      </c>
      <c r="AB13" t="s">
        <v>89</v>
      </c>
      <c r="AC13" t="s">
        <v>168</v>
      </c>
    </row>
    <row r="14" spans="1:29" x14ac:dyDescent="0.25">
      <c r="A14" t="s">
        <v>93</v>
      </c>
      <c r="B14" t="s">
        <v>163</v>
      </c>
      <c r="C14" t="s">
        <v>89</v>
      </c>
      <c r="D14" t="s">
        <v>89</v>
      </c>
      <c r="E14" t="s">
        <v>89</v>
      </c>
      <c r="F14" t="s">
        <v>89</v>
      </c>
      <c r="G14" t="s">
        <v>89</v>
      </c>
      <c r="H14" t="s">
        <v>89</v>
      </c>
      <c r="I14" t="s">
        <v>89</v>
      </c>
      <c r="J14" t="s">
        <v>89</v>
      </c>
      <c r="K14" t="s">
        <v>123</v>
      </c>
      <c r="L14" t="s">
        <v>89</v>
      </c>
      <c r="M14" t="s">
        <v>89</v>
      </c>
      <c r="N14" t="s">
        <v>89</v>
      </c>
      <c r="O14" t="s">
        <v>127</v>
      </c>
      <c r="P14" t="s">
        <v>167</v>
      </c>
      <c r="Q14" t="s">
        <v>89</v>
      </c>
      <c r="R14" t="s">
        <v>89</v>
      </c>
      <c r="S14" t="s">
        <v>89</v>
      </c>
      <c r="T14" t="s">
        <v>89</v>
      </c>
      <c r="U14" t="s">
        <v>89</v>
      </c>
      <c r="V14" t="s">
        <v>89</v>
      </c>
      <c r="W14" t="s">
        <v>89</v>
      </c>
      <c r="X14" t="s">
        <v>89</v>
      </c>
      <c r="Y14" t="s">
        <v>89</v>
      </c>
      <c r="Z14" t="s">
        <v>89</v>
      </c>
      <c r="AA14" t="s">
        <v>89</v>
      </c>
      <c r="AB14" t="s">
        <v>89</v>
      </c>
      <c r="AC14" t="s">
        <v>168</v>
      </c>
    </row>
    <row r="15" spans="1:29" x14ac:dyDescent="0.25">
      <c r="A15" t="s">
        <v>93</v>
      </c>
      <c r="B15" t="s">
        <v>163</v>
      </c>
      <c r="C15" t="s">
        <v>89</v>
      </c>
      <c r="D15" t="s">
        <v>89</v>
      </c>
      <c r="E15" t="s">
        <v>89</v>
      </c>
      <c r="F15" t="s">
        <v>89</v>
      </c>
      <c r="G15" t="s">
        <v>89</v>
      </c>
      <c r="H15" t="s">
        <v>89</v>
      </c>
      <c r="I15" t="s">
        <v>89</v>
      </c>
      <c r="J15" t="s">
        <v>89</v>
      </c>
      <c r="K15" t="s">
        <v>134</v>
      </c>
      <c r="L15" t="s">
        <v>89</v>
      </c>
      <c r="M15" t="s">
        <v>89</v>
      </c>
      <c r="N15" t="s">
        <v>89</v>
      </c>
      <c r="O15" t="s">
        <v>127</v>
      </c>
      <c r="P15" t="s">
        <v>167</v>
      </c>
      <c r="Q15" t="s">
        <v>89</v>
      </c>
      <c r="R15" t="s">
        <v>89</v>
      </c>
      <c r="S15" t="s">
        <v>89</v>
      </c>
      <c r="T15" t="s">
        <v>89</v>
      </c>
      <c r="U15" t="s">
        <v>89</v>
      </c>
      <c r="V15" t="s">
        <v>89</v>
      </c>
      <c r="W15" t="s">
        <v>89</v>
      </c>
      <c r="X15" t="s">
        <v>89</v>
      </c>
      <c r="Y15" t="s">
        <v>89</v>
      </c>
      <c r="Z15" t="s">
        <v>89</v>
      </c>
      <c r="AA15" t="s">
        <v>89</v>
      </c>
      <c r="AB15" t="s">
        <v>89</v>
      </c>
      <c r="AC15" t="s">
        <v>168</v>
      </c>
    </row>
    <row r="16" spans="1:29" x14ac:dyDescent="0.25">
      <c r="A16" t="s">
        <v>93</v>
      </c>
      <c r="B16" t="s">
        <v>163</v>
      </c>
      <c r="C16" t="s">
        <v>89</v>
      </c>
      <c r="D16" t="s">
        <v>89</v>
      </c>
      <c r="E16" t="s">
        <v>89</v>
      </c>
      <c r="F16" t="s">
        <v>89</v>
      </c>
      <c r="G16" t="s">
        <v>89</v>
      </c>
      <c r="H16" t="s">
        <v>89</v>
      </c>
      <c r="I16" t="s">
        <v>89</v>
      </c>
      <c r="J16" t="s">
        <v>89</v>
      </c>
      <c r="K16" t="s">
        <v>112</v>
      </c>
      <c r="L16" t="s">
        <v>89</v>
      </c>
      <c r="M16" t="s">
        <v>89</v>
      </c>
      <c r="N16" t="s">
        <v>89</v>
      </c>
      <c r="O16" t="s">
        <v>100</v>
      </c>
      <c r="P16" t="s">
        <v>167</v>
      </c>
      <c r="Q16" t="s">
        <v>89</v>
      </c>
      <c r="R16" t="s">
        <v>89</v>
      </c>
      <c r="S16" t="s">
        <v>89</v>
      </c>
      <c r="T16" t="s">
        <v>89</v>
      </c>
      <c r="U16" t="s">
        <v>89</v>
      </c>
      <c r="V16" t="s">
        <v>89</v>
      </c>
      <c r="W16" t="s">
        <v>89</v>
      </c>
      <c r="X16" t="s">
        <v>89</v>
      </c>
      <c r="Y16" t="s">
        <v>89</v>
      </c>
      <c r="Z16" t="s">
        <v>89</v>
      </c>
      <c r="AA16" t="s">
        <v>89</v>
      </c>
      <c r="AB16" t="s">
        <v>89</v>
      </c>
      <c r="AC16" t="s">
        <v>168</v>
      </c>
    </row>
    <row r="17" spans="1:29" x14ac:dyDescent="0.25">
      <c r="A17" t="s">
        <v>93</v>
      </c>
      <c r="B17" t="s">
        <v>163</v>
      </c>
      <c r="C17" t="s">
        <v>89</v>
      </c>
      <c r="D17" t="s">
        <v>89</v>
      </c>
      <c r="E17" t="s">
        <v>89</v>
      </c>
      <c r="F17" t="s">
        <v>89</v>
      </c>
      <c r="G17" t="s">
        <v>89</v>
      </c>
      <c r="H17" t="s">
        <v>89</v>
      </c>
      <c r="I17" t="s">
        <v>89</v>
      </c>
      <c r="J17" t="s">
        <v>89</v>
      </c>
      <c r="K17" t="s">
        <v>112</v>
      </c>
      <c r="L17" t="s">
        <v>89</v>
      </c>
      <c r="M17" t="s">
        <v>89</v>
      </c>
      <c r="N17" t="s">
        <v>89</v>
      </c>
      <c r="O17" t="s">
        <v>108</v>
      </c>
      <c r="P17" t="s">
        <v>167</v>
      </c>
      <c r="Q17" t="s">
        <v>89</v>
      </c>
      <c r="R17" t="s">
        <v>89</v>
      </c>
      <c r="S17" t="s">
        <v>89</v>
      </c>
      <c r="T17" t="s">
        <v>89</v>
      </c>
      <c r="U17" t="s">
        <v>89</v>
      </c>
      <c r="V17" t="s">
        <v>89</v>
      </c>
      <c r="W17" t="s">
        <v>89</v>
      </c>
      <c r="X17" t="s">
        <v>89</v>
      </c>
      <c r="Y17" t="s">
        <v>89</v>
      </c>
      <c r="Z17" t="s">
        <v>89</v>
      </c>
      <c r="AA17" t="s">
        <v>89</v>
      </c>
      <c r="AB17" t="s">
        <v>89</v>
      </c>
      <c r="AC17" t="s">
        <v>168</v>
      </c>
    </row>
    <row r="18" spans="1:29" x14ac:dyDescent="0.25">
      <c r="A18" t="s">
        <v>93</v>
      </c>
      <c r="B18" t="s">
        <v>163</v>
      </c>
      <c r="C18" t="s">
        <v>89</v>
      </c>
      <c r="D18" t="s">
        <v>89</v>
      </c>
      <c r="E18" t="s">
        <v>89</v>
      </c>
      <c r="F18" t="s">
        <v>89</v>
      </c>
      <c r="G18" t="s">
        <v>89</v>
      </c>
      <c r="H18" t="s">
        <v>89</v>
      </c>
      <c r="I18" t="s">
        <v>89</v>
      </c>
      <c r="J18" t="s">
        <v>89</v>
      </c>
      <c r="K18" t="s">
        <v>107</v>
      </c>
      <c r="L18" t="s">
        <v>89</v>
      </c>
      <c r="M18" t="s">
        <v>89</v>
      </c>
      <c r="N18" t="s">
        <v>89</v>
      </c>
      <c r="O18" t="s">
        <v>108</v>
      </c>
      <c r="P18" t="s">
        <v>167</v>
      </c>
      <c r="Q18" t="s">
        <v>89</v>
      </c>
      <c r="R18" t="s">
        <v>89</v>
      </c>
      <c r="S18" t="s">
        <v>89</v>
      </c>
      <c r="T18" t="s">
        <v>89</v>
      </c>
      <c r="U18" t="s">
        <v>89</v>
      </c>
      <c r="V18" t="s">
        <v>89</v>
      </c>
      <c r="W18" t="s">
        <v>89</v>
      </c>
      <c r="X18" t="s">
        <v>89</v>
      </c>
      <c r="Y18" t="s">
        <v>89</v>
      </c>
      <c r="Z18" t="s">
        <v>89</v>
      </c>
      <c r="AA18" t="s">
        <v>89</v>
      </c>
      <c r="AB18" t="s">
        <v>89</v>
      </c>
      <c r="AC18" t="s">
        <v>168</v>
      </c>
    </row>
    <row r="19" spans="1:29" x14ac:dyDescent="0.25">
      <c r="A19" t="s">
        <v>93</v>
      </c>
      <c r="B19" t="s">
        <v>163</v>
      </c>
      <c r="C19" t="s">
        <v>89</v>
      </c>
      <c r="D19" t="s">
        <v>89</v>
      </c>
      <c r="E19" t="s">
        <v>89</v>
      </c>
      <c r="F19" t="s">
        <v>89</v>
      </c>
      <c r="G19" t="s">
        <v>89</v>
      </c>
      <c r="H19" t="s">
        <v>89</v>
      </c>
      <c r="I19" t="s">
        <v>89</v>
      </c>
      <c r="J19" t="s">
        <v>89</v>
      </c>
      <c r="K19" t="s">
        <v>107</v>
      </c>
      <c r="L19" t="s">
        <v>89</v>
      </c>
      <c r="M19" t="s">
        <v>89</v>
      </c>
      <c r="N19" t="s">
        <v>89</v>
      </c>
      <c r="O19" t="s">
        <v>127</v>
      </c>
      <c r="P19" t="s">
        <v>167</v>
      </c>
      <c r="Q19" t="s">
        <v>89</v>
      </c>
      <c r="R19" t="s">
        <v>89</v>
      </c>
      <c r="S19" t="s">
        <v>89</v>
      </c>
      <c r="T19" t="s">
        <v>89</v>
      </c>
      <c r="U19" t="s">
        <v>89</v>
      </c>
      <c r="V19" t="s">
        <v>89</v>
      </c>
      <c r="W19" t="s">
        <v>89</v>
      </c>
      <c r="X19" t="s">
        <v>89</v>
      </c>
      <c r="Y19" t="s">
        <v>89</v>
      </c>
      <c r="Z19" t="s">
        <v>89</v>
      </c>
      <c r="AA19" t="s">
        <v>89</v>
      </c>
      <c r="AB19" t="s">
        <v>89</v>
      </c>
      <c r="AC19" t="s">
        <v>168</v>
      </c>
    </row>
    <row r="20" spans="1:29" x14ac:dyDescent="0.25">
      <c r="A20" t="s">
        <v>93</v>
      </c>
      <c r="B20" t="s">
        <v>163</v>
      </c>
      <c r="C20" t="s">
        <v>89</v>
      </c>
      <c r="D20" t="s">
        <v>89</v>
      </c>
      <c r="E20" t="s">
        <v>89</v>
      </c>
      <c r="F20" t="s">
        <v>89</v>
      </c>
      <c r="G20" t="s">
        <v>89</v>
      </c>
      <c r="H20" t="s">
        <v>89</v>
      </c>
      <c r="I20" t="s">
        <v>89</v>
      </c>
      <c r="J20" t="s">
        <v>89</v>
      </c>
      <c r="K20" t="s">
        <v>104</v>
      </c>
      <c r="L20" t="s">
        <v>89</v>
      </c>
      <c r="M20" t="s">
        <v>89</v>
      </c>
      <c r="N20" t="s">
        <v>89</v>
      </c>
      <c r="O20" t="s">
        <v>128</v>
      </c>
      <c r="P20" t="s">
        <v>169</v>
      </c>
      <c r="Q20" t="s">
        <v>89</v>
      </c>
      <c r="R20" t="s">
        <v>89</v>
      </c>
      <c r="S20" t="s">
        <v>89</v>
      </c>
      <c r="T20" t="s">
        <v>89</v>
      </c>
      <c r="U20" t="s">
        <v>89</v>
      </c>
      <c r="V20" t="s">
        <v>89</v>
      </c>
      <c r="W20" t="s">
        <v>89</v>
      </c>
      <c r="X20" t="s">
        <v>89</v>
      </c>
      <c r="Y20" t="s">
        <v>89</v>
      </c>
      <c r="Z20" t="s">
        <v>89</v>
      </c>
      <c r="AA20" t="s">
        <v>89</v>
      </c>
      <c r="AB20" t="s">
        <v>89</v>
      </c>
      <c r="AC20" t="s">
        <v>170</v>
      </c>
    </row>
    <row r="21" spans="1:29" x14ac:dyDescent="0.25">
      <c r="A21" t="s">
        <v>93</v>
      </c>
      <c r="B21" t="s">
        <v>163</v>
      </c>
      <c r="C21" t="s">
        <v>89</v>
      </c>
      <c r="D21" t="s">
        <v>89</v>
      </c>
      <c r="E21" t="s">
        <v>89</v>
      </c>
      <c r="F21" t="s">
        <v>89</v>
      </c>
      <c r="G21" t="s">
        <v>89</v>
      </c>
      <c r="H21" t="s">
        <v>89</v>
      </c>
      <c r="I21" t="s">
        <v>89</v>
      </c>
      <c r="J21" t="s">
        <v>89</v>
      </c>
      <c r="K21" t="s">
        <v>130</v>
      </c>
      <c r="L21" t="s">
        <v>89</v>
      </c>
      <c r="M21" t="s">
        <v>89</v>
      </c>
      <c r="N21" t="s">
        <v>89</v>
      </c>
      <c r="O21" t="s">
        <v>100</v>
      </c>
      <c r="P21" t="s">
        <v>169</v>
      </c>
      <c r="Q21" t="s">
        <v>89</v>
      </c>
      <c r="R21" t="s">
        <v>89</v>
      </c>
      <c r="S21" t="s">
        <v>89</v>
      </c>
      <c r="T21" t="s">
        <v>89</v>
      </c>
      <c r="U21" t="s">
        <v>89</v>
      </c>
      <c r="V21" t="s">
        <v>89</v>
      </c>
      <c r="W21" t="s">
        <v>89</v>
      </c>
      <c r="X21" t="s">
        <v>89</v>
      </c>
      <c r="Y21" t="s">
        <v>89</v>
      </c>
      <c r="Z21" t="s">
        <v>89</v>
      </c>
      <c r="AA21" t="s">
        <v>89</v>
      </c>
      <c r="AB21" t="s">
        <v>89</v>
      </c>
      <c r="AC21" t="s">
        <v>170</v>
      </c>
    </row>
    <row r="22" spans="1:29" x14ac:dyDescent="0.25">
      <c r="A22" t="s">
        <v>93</v>
      </c>
      <c r="B22" t="s">
        <v>163</v>
      </c>
      <c r="C22" t="s">
        <v>89</v>
      </c>
      <c r="D22" t="s">
        <v>89</v>
      </c>
      <c r="E22" t="s">
        <v>89</v>
      </c>
      <c r="F22" t="s">
        <v>89</v>
      </c>
      <c r="G22" t="s">
        <v>89</v>
      </c>
      <c r="H22" t="s">
        <v>89</v>
      </c>
      <c r="I22" t="s">
        <v>89</v>
      </c>
      <c r="J22" t="s">
        <v>89</v>
      </c>
      <c r="K22" t="s">
        <v>130</v>
      </c>
      <c r="L22" t="s">
        <v>89</v>
      </c>
      <c r="M22" t="s">
        <v>89</v>
      </c>
      <c r="N22" t="s">
        <v>89</v>
      </c>
      <c r="O22" t="s">
        <v>128</v>
      </c>
      <c r="P22" t="s">
        <v>169</v>
      </c>
      <c r="Q22" t="s">
        <v>89</v>
      </c>
      <c r="R22" t="s">
        <v>89</v>
      </c>
      <c r="S22" t="s">
        <v>89</v>
      </c>
      <c r="T22" t="s">
        <v>89</v>
      </c>
      <c r="U22" t="s">
        <v>89</v>
      </c>
      <c r="V22" t="s">
        <v>89</v>
      </c>
      <c r="W22" t="s">
        <v>89</v>
      </c>
      <c r="X22" t="s">
        <v>89</v>
      </c>
      <c r="Y22" t="s">
        <v>89</v>
      </c>
      <c r="Z22" t="s">
        <v>89</v>
      </c>
      <c r="AA22" t="s">
        <v>89</v>
      </c>
      <c r="AB22" t="s">
        <v>89</v>
      </c>
      <c r="AC22" t="s">
        <v>170</v>
      </c>
    </row>
    <row r="23" spans="1:29" x14ac:dyDescent="0.25">
      <c r="A23" t="s">
        <v>93</v>
      </c>
      <c r="B23" t="s">
        <v>163</v>
      </c>
      <c r="C23" t="s">
        <v>89</v>
      </c>
      <c r="D23" t="s">
        <v>89</v>
      </c>
      <c r="E23" t="s">
        <v>89</v>
      </c>
      <c r="F23" t="s">
        <v>89</v>
      </c>
      <c r="G23" t="s">
        <v>89</v>
      </c>
      <c r="H23" t="s">
        <v>89</v>
      </c>
      <c r="I23" t="s">
        <v>89</v>
      </c>
      <c r="J23" t="s">
        <v>89</v>
      </c>
      <c r="K23" t="s">
        <v>113</v>
      </c>
      <c r="L23" t="s">
        <v>89</v>
      </c>
      <c r="M23" t="s">
        <v>89</v>
      </c>
      <c r="N23" t="s">
        <v>89</v>
      </c>
      <c r="O23" t="s">
        <v>94</v>
      </c>
      <c r="P23" t="s">
        <v>169</v>
      </c>
      <c r="Q23" t="s">
        <v>89</v>
      </c>
      <c r="R23" t="s">
        <v>89</v>
      </c>
      <c r="S23" t="s">
        <v>89</v>
      </c>
      <c r="T23" t="s">
        <v>89</v>
      </c>
      <c r="U23" t="s">
        <v>89</v>
      </c>
      <c r="V23" t="s">
        <v>89</v>
      </c>
      <c r="W23" t="s">
        <v>89</v>
      </c>
      <c r="X23" t="s">
        <v>89</v>
      </c>
      <c r="Y23" t="s">
        <v>89</v>
      </c>
      <c r="Z23" t="s">
        <v>89</v>
      </c>
      <c r="AA23" t="s">
        <v>89</v>
      </c>
      <c r="AB23" t="s">
        <v>89</v>
      </c>
      <c r="AC23" t="s">
        <v>170</v>
      </c>
    </row>
    <row r="24" spans="1:29" x14ac:dyDescent="0.25">
      <c r="A24" t="s">
        <v>93</v>
      </c>
      <c r="B24" t="s">
        <v>163</v>
      </c>
      <c r="C24" t="s">
        <v>89</v>
      </c>
      <c r="D24" t="s">
        <v>89</v>
      </c>
      <c r="E24" t="s">
        <v>89</v>
      </c>
      <c r="F24" t="s">
        <v>89</v>
      </c>
      <c r="G24" t="s">
        <v>89</v>
      </c>
      <c r="H24" t="s">
        <v>89</v>
      </c>
      <c r="I24" t="s">
        <v>89</v>
      </c>
      <c r="J24" t="s">
        <v>89</v>
      </c>
      <c r="K24" t="s">
        <v>139</v>
      </c>
      <c r="L24" t="s">
        <v>89</v>
      </c>
      <c r="M24" t="s">
        <v>89</v>
      </c>
      <c r="N24" t="s">
        <v>89</v>
      </c>
      <c r="O24" t="s">
        <v>127</v>
      </c>
      <c r="P24" t="s">
        <v>169</v>
      </c>
      <c r="Q24" t="s">
        <v>89</v>
      </c>
      <c r="R24" t="s">
        <v>89</v>
      </c>
      <c r="S24" t="s">
        <v>89</v>
      </c>
      <c r="T24" t="s">
        <v>89</v>
      </c>
      <c r="U24" t="s">
        <v>89</v>
      </c>
      <c r="V24" t="s">
        <v>89</v>
      </c>
      <c r="W24" t="s">
        <v>89</v>
      </c>
      <c r="X24" t="s">
        <v>89</v>
      </c>
      <c r="Y24" t="s">
        <v>89</v>
      </c>
      <c r="Z24" t="s">
        <v>89</v>
      </c>
      <c r="AA24" t="s">
        <v>89</v>
      </c>
      <c r="AB24" t="s">
        <v>89</v>
      </c>
      <c r="AC24" t="s">
        <v>170</v>
      </c>
    </row>
    <row r="25" spans="1:29" x14ac:dyDescent="0.25">
      <c r="A25" t="s">
        <v>93</v>
      </c>
      <c r="B25" t="s">
        <v>163</v>
      </c>
      <c r="C25" t="s">
        <v>89</v>
      </c>
      <c r="D25" t="s">
        <v>89</v>
      </c>
      <c r="E25" t="s">
        <v>89</v>
      </c>
      <c r="F25" t="s">
        <v>89</v>
      </c>
      <c r="G25" t="s">
        <v>89</v>
      </c>
      <c r="H25" t="s">
        <v>89</v>
      </c>
      <c r="I25" t="s">
        <v>89</v>
      </c>
      <c r="J25" t="s">
        <v>89</v>
      </c>
      <c r="K25" t="s">
        <v>140</v>
      </c>
      <c r="L25" t="s">
        <v>89</v>
      </c>
      <c r="M25" t="s">
        <v>89</v>
      </c>
      <c r="N25" t="s">
        <v>89</v>
      </c>
      <c r="O25" t="s">
        <v>128</v>
      </c>
      <c r="P25" t="s">
        <v>169</v>
      </c>
      <c r="Q25" t="s">
        <v>89</v>
      </c>
      <c r="R25" t="s">
        <v>89</v>
      </c>
      <c r="S25" t="s">
        <v>89</v>
      </c>
      <c r="T25" t="s">
        <v>89</v>
      </c>
      <c r="U25" t="s">
        <v>89</v>
      </c>
      <c r="V25" t="s">
        <v>89</v>
      </c>
      <c r="W25" t="s">
        <v>89</v>
      </c>
      <c r="X25" t="s">
        <v>89</v>
      </c>
      <c r="Y25" t="s">
        <v>89</v>
      </c>
      <c r="Z25" t="s">
        <v>89</v>
      </c>
      <c r="AA25" t="s">
        <v>89</v>
      </c>
      <c r="AB25" t="s">
        <v>89</v>
      </c>
      <c r="AC25" t="s">
        <v>170</v>
      </c>
    </row>
    <row r="26" spans="1:29" x14ac:dyDescent="0.25">
      <c r="A26" t="s">
        <v>93</v>
      </c>
      <c r="B26" t="s">
        <v>163</v>
      </c>
      <c r="C26" t="s">
        <v>89</v>
      </c>
      <c r="D26" t="s">
        <v>89</v>
      </c>
      <c r="E26" t="s">
        <v>89</v>
      </c>
      <c r="F26" t="s">
        <v>89</v>
      </c>
      <c r="G26" t="s">
        <v>89</v>
      </c>
      <c r="H26" t="s">
        <v>89</v>
      </c>
      <c r="I26" t="s">
        <v>89</v>
      </c>
      <c r="J26" t="s">
        <v>89</v>
      </c>
      <c r="K26" t="s">
        <v>152</v>
      </c>
      <c r="L26" t="s">
        <v>89</v>
      </c>
      <c r="M26" t="s">
        <v>89</v>
      </c>
      <c r="N26" t="s">
        <v>89</v>
      </c>
      <c r="O26" t="s">
        <v>128</v>
      </c>
      <c r="P26" t="s">
        <v>169</v>
      </c>
      <c r="Q26" t="s">
        <v>89</v>
      </c>
      <c r="R26" t="s">
        <v>89</v>
      </c>
      <c r="S26" t="s">
        <v>89</v>
      </c>
      <c r="T26" t="s">
        <v>89</v>
      </c>
      <c r="U26" t="s">
        <v>89</v>
      </c>
      <c r="V26" t="s">
        <v>89</v>
      </c>
      <c r="W26" t="s">
        <v>89</v>
      </c>
      <c r="X26" t="s">
        <v>89</v>
      </c>
      <c r="Y26" t="s">
        <v>89</v>
      </c>
      <c r="Z26" t="s">
        <v>89</v>
      </c>
      <c r="AA26" t="s">
        <v>89</v>
      </c>
      <c r="AB26" t="s">
        <v>89</v>
      </c>
      <c r="AC26" t="s">
        <v>170</v>
      </c>
    </row>
    <row r="27" spans="1:29" x14ac:dyDescent="0.25">
      <c r="A27" t="s">
        <v>93</v>
      </c>
      <c r="B27" t="s">
        <v>163</v>
      </c>
      <c r="C27" t="s">
        <v>89</v>
      </c>
      <c r="D27" t="s">
        <v>89</v>
      </c>
      <c r="E27" t="s">
        <v>89</v>
      </c>
      <c r="F27" t="s">
        <v>89</v>
      </c>
      <c r="G27" t="s">
        <v>89</v>
      </c>
      <c r="H27" t="s">
        <v>89</v>
      </c>
      <c r="I27" t="s">
        <v>89</v>
      </c>
      <c r="J27" t="s">
        <v>89</v>
      </c>
      <c r="K27" t="s">
        <v>114</v>
      </c>
      <c r="L27" t="s">
        <v>89</v>
      </c>
      <c r="M27" t="s">
        <v>89</v>
      </c>
      <c r="N27" t="s">
        <v>89</v>
      </c>
      <c r="O27" t="s">
        <v>100</v>
      </c>
      <c r="P27" t="s">
        <v>169</v>
      </c>
      <c r="Q27" t="s">
        <v>89</v>
      </c>
      <c r="R27" t="s">
        <v>89</v>
      </c>
      <c r="S27" t="s">
        <v>89</v>
      </c>
      <c r="T27" t="s">
        <v>89</v>
      </c>
      <c r="U27" t="s">
        <v>89</v>
      </c>
      <c r="V27" t="s">
        <v>89</v>
      </c>
      <c r="W27" t="s">
        <v>89</v>
      </c>
      <c r="X27" t="s">
        <v>89</v>
      </c>
      <c r="Y27" t="s">
        <v>89</v>
      </c>
      <c r="Z27" t="s">
        <v>89</v>
      </c>
      <c r="AA27" t="s">
        <v>89</v>
      </c>
      <c r="AB27" t="s">
        <v>89</v>
      </c>
      <c r="AC27" t="s">
        <v>170</v>
      </c>
    </row>
    <row r="28" spans="1:29" x14ac:dyDescent="0.25">
      <c r="A28" t="s">
        <v>93</v>
      </c>
      <c r="B28" t="s">
        <v>163</v>
      </c>
      <c r="C28" t="s">
        <v>89</v>
      </c>
      <c r="D28" t="s">
        <v>89</v>
      </c>
      <c r="E28" t="s">
        <v>89</v>
      </c>
      <c r="F28" t="s">
        <v>89</v>
      </c>
      <c r="G28" t="s">
        <v>89</v>
      </c>
      <c r="H28" t="s">
        <v>89</v>
      </c>
      <c r="I28" t="s">
        <v>89</v>
      </c>
      <c r="J28" t="s">
        <v>89</v>
      </c>
      <c r="K28" t="s">
        <v>114</v>
      </c>
      <c r="L28" t="s">
        <v>89</v>
      </c>
      <c r="M28" t="s">
        <v>89</v>
      </c>
      <c r="N28" t="s">
        <v>89</v>
      </c>
      <c r="O28" t="s">
        <v>128</v>
      </c>
      <c r="P28" t="s">
        <v>169</v>
      </c>
      <c r="Q28" t="s">
        <v>89</v>
      </c>
      <c r="R28" t="s">
        <v>89</v>
      </c>
      <c r="S28" t="s">
        <v>89</v>
      </c>
      <c r="T28" t="s">
        <v>89</v>
      </c>
      <c r="U28" t="s">
        <v>89</v>
      </c>
      <c r="V28" t="s">
        <v>89</v>
      </c>
      <c r="W28" t="s">
        <v>89</v>
      </c>
      <c r="X28" t="s">
        <v>89</v>
      </c>
      <c r="Y28" t="s">
        <v>89</v>
      </c>
      <c r="Z28" t="s">
        <v>89</v>
      </c>
      <c r="AA28" t="s">
        <v>89</v>
      </c>
      <c r="AB28" t="s">
        <v>89</v>
      </c>
      <c r="AC28" t="s">
        <v>170</v>
      </c>
    </row>
    <row r="29" spans="1:29" x14ac:dyDescent="0.25">
      <c r="A29" t="s">
        <v>93</v>
      </c>
      <c r="B29" t="s">
        <v>163</v>
      </c>
      <c r="C29" t="s">
        <v>89</v>
      </c>
      <c r="D29" t="s">
        <v>89</v>
      </c>
      <c r="E29" t="s">
        <v>89</v>
      </c>
      <c r="F29" t="s">
        <v>89</v>
      </c>
      <c r="G29" t="s">
        <v>89</v>
      </c>
      <c r="H29" t="s">
        <v>89</v>
      </c>
      <c r="I29" t="s">
        <v>89</v>
      </c>
      <c r="J29" t="s">
        <v>89</v>
      </c>
      <c r="K29" t="s">
        <v>115</v>
      </c>
      <c r="L29" t="s">
        <v>89</v>
      </c>
      <c r="M29" t="s">
        <v>89</v>
      </c>
      <c r="N29" t="s">
        <v>89</v>
      </c>
      <c r="O29" t="s">
        <v>100</v>
      </c>
      <c r="P29" t="s">
        <v>169</v>
      </c>
      <c r="Q29" t="s">
        <v>89</v>
      </c>
      <c r="R29" t="s">
        <v>89</v>
      </c>
      <c r="S29" t="s">
        <v>89</v>
      </c>
      <c r="T29" t="s">
        <v>89</v>
      </c>
      <c r="U29" t="s">
        <v>89</v>
      </c>
      <c r="V29" t="s">
        <v>89</v>
      </c>
      <c r="W29" t="s">
        <v>89</v>
      </c>
      <c r="X29" t="s">
        <v>89</v>
      </c>
      <c r="Y29" t="s">
        <v>89</v>
      </c>
      <c r="Z29" t="s">
        <v>89</v>
      </c>
      <c r="AA29" t="s">
        <v>89</v>
      </c>
      <c r="AB29" t="s">
        <v>89</v>
      </c>
      <c r="AC29" t="s">
        <v>170</v>
      </c>
    </row>
    <row r="30" spans="1:29" x14ac:dyDescent="0.25">
      <c r="A30" t="s">
        <v>93</v>
      </c>
      <c r="B30" t="s">
        <v>163</v>
      </c>
      <c r="C30" t="s">
        <v>89</v>
      </c>
      <c r="D30" t="s">
        <v>89</v>
      </c>
      <c r="E30" t="s">
        <v>89</v>
      </c>
      <c r="F30" t="s">
        <v>89</v>
      </c>
      <c r="G30" t="s">
        <v>89</v>
      </c>
      <c r="H30" t="s">
        <v>89</v>
      </c>
      <c r="I30" t="s">
        <v>89</v>
      </c>
      <c r="J30" t="s">
        <v>89</v>
      </c>
      <c r="K30" t="s">
        <v>115</v>
      </c>
      <c r="L30" t="s">
        <v>89</v>
      </c>
      <c r="M30" t="s">
        <v>89</v>
      </c>
      <c r="N30" t="s">
        <v>89</v>
      </c>
      <c r="O30" t="s">
        <v>128</v>
      </c>
      <c r="P30" t="s">
        <v>169</v>
      </c>
      <c r="Q30" t="s">
        <v>89</v>
      </c>
      <c r="R30" t="s">
        <v>89</v>
      </c>
      <c r="S30" t="s">
        <v>89</v>
      </c>
      <c r="T30" t="s">
        <v>89</v>
      </c>
      <c r="U30" t="s">
        <v>89</v>
      </c>
      <c r="V30" t="s">
        <v>89</v>
      </c>
      <c r="W30" t="s">
        <v>89</v>
      </c>
      <c r="X30" t="s">
        <v>89</v>
      </c>
      <c r="Y30" t="s">
        <v>89</v>
      </c>
      <c r="Z30" t="s">
        <v>89</v>
      </c>
      <c r="AA30" t="s">
        <v>89</v>
      </c>
      <c r="AB30" t="s">
        <v>89</v>
      </c>
      <c r="AC30" t="s">
        <v>170</v>
      </c>
    </row>
    <row r="31" spans="1:29" x14ac:dyDescent="0.25">
      <c r="A31" t="s">
        <v>93</v>
      </c>
      <c r="B31" t="s">
        <v>163</v>
      </c>
      <c r="C31" t="s">
        <v>89</v>
      </c>
      <c r="D31" t="s">
        <v>89</v>
      </c>
      <c r="E31" t="s">
        <v>89</v>
      </c>
      <c r="F31" t="s">
        <v>89</v>
      </c>
      <c r="G31" t="s">
        <v>89</v>
      </c>
      <c r="H31" t="s">
        <v>89</v>
      </c>
      <c r="I31" t="s">
        <v>89</v>
      </c>
      <c r="J31" t="s">
        <v>89</v>
      </c>
      <c r="K31" t="s">
        <v>112</v>
      </c>
      <c r="L31" t="s">
        <v>89</v>
      </c>
      <c r="M31" t="s">
        <v>89</v>
      </c>
      <c r="N31" t="s">
        <v>89</v>
      </c>
      <c r="O31" t="s">
        <v>128</v>
      </c>
      <c r="P31" t="s">
        <v>169</v>
      </c>
      <c r="Q31" t="s">
        <v>89</v>
      </c>
      <c r="R31" t="s">
        <v>89</v>
      </c>
      <c r="S31" t="s">
        <v>89</v>
      </c>
      <c r="T31" t="s">
        <v>89</v>
      </c>
      <c r="U31" t="s">
        <v>89</v>
      </c>
      <c r="V31" t="s">
        <v>89</v>
      </c>
      <c r="W31" t="s">
        <v>89</v>
      </c>
      <c r="X31" t="s">
        <v>89</v>
      </c>
      <c r="Y31" t="s">
        <v>89</v>
      </c>
      <c r="Z31" t="s">
        <v>89</v>
      </c>
      <c r="AA31" t="s">
        <v>89</v>
      </c>
      <c r="AB31" t="s">
        <v>89</v>
      </c>
      <c r="AC31" t="s">
        <v>170</v>
      </c>
    </row>
    <row r="32" spans="1:29" x14ac:dyDescent="0.25">
      <c r="A32" t="s">
        <v>93</v>
      </c>
      <c r="B32" t="s">
        <v>163</v>
      </c>
      <c r="C32" t="s">
        <v>89</v>
      </c>
      <c r="D32" t="s">
        <v>89</v>
      </c>
      <c r="E32" t="s">
        <v>89</v>
      </c>
      <c r="F32" t="s">
        <v>89</v>
      </c>
      <c r="G32" t="s">
        <v>89</v>
      </c>
      <c r="H32" t="s">
        <v>89</v>
      </c>
      <c r="I32" t="s">
        <v>89</v>
      </c>
      <c r="J32" t="s">
        <v>89</v>
      </c>
      <c r="K32" t="s">
        <v>141</v>
      </c>
      <c r="L32" t="s">
        <v>89</v>
      </c>
      <c r="M32" t="s">
        <v>89</v>
      </c>
      <c r="N32" t="s">
        <v>89</v>
      </c>
      <c r="O32" t="s">
        <v>100</v>
      </c>
      <c r="P32" t="s">
        <v>169</v>
      </c>
      <c r="Q32" t="s">
        <v>89</v>
      </c>
      <c r="R32" t="s">
        <v>89</v>
      </c>
      <c r="S32" t="s">
        <v>89</v>
      </c>
      <c r="T32" t="s">
        <v>89</v>
      </c>
      <c r="U32" t="s">
        <v>89</v>
      </c>
      <c r="V32" t="s">
        <v>89</v>
      </c>
      <c r="W32" t="s">
        <v>89</v>
      </c>
      <c r="X32" t="s">
        <v>89</v>
      </c>
      <c r="Y32" t="s">
        <v>89</v>
      </c>
      <c r="Z32" t="s">
        <v>89</v>
      </c>
      <c r="AA32" t="s">
        <v>89</v>
      </c>
      <c r="AB32" t="s">
        <v>89</v>
      </c>
      <c r="AC32" t="s">
        <v>170</v>
      </c>
    </row>
    <row r="33" spans="1:29" x14ac:dyDescent="0.25">
      <c r="A33" t="s">
        <v>93</v>
      </c>
      <c r="B33" t="s">
        <v>163</v>
      </c>
      <c r="C33" t="s">
        <v>89</v>
      </c>
      <c r="D33" t="s">
        <v>89</v>
      </c>
      <c r="E33" t="s">
        <v>89</v>
      </c>
      <c r="F33" t="s">
        <v>89</v>
      </c>
      <c r="G33" t="s">
        <v>89</v>
      </c>
      <c r="H33" t="s">
        <v>89</v>
      </c>
      <c r="I33" t="s">
        <v>89</v>
      </c>
      <c r="J33" t="s">
        <v>89</v>
      </c>
      <c r="K33" t="s">
        <v>141</v>
      </c>
      <c r="L33" t="s">
        <v>89</v>
      </c>
      <c r="M33" t="s">
        <v>89</v>
      </c>
      <c r="N33" t="s">
        <v>89</v>
      </c>
      <c r="O33" t="s">
        <v>128</v>
      </c>
      <c r="P33" t="s">
        <v>169</v>
      </c>
      <c r="Q33" t="s">
        <v>89</v>
      </c>
      <c r="R33" t="s">
        <v>89</v>
      </c>
      <c r="S33" t="s">
        <v>89</v>
      </c>
      <c r="T33" t="s">
        <v>89</v>
      </c>
      <c r="U33" t="s">
        <v>89</v>
      </c>
      <c r="V33" t="s">
        <v>89</v>
      </c>
      <c r="W33" t="s">
        <v>89</v>
      </c>
      <c r="X33" t="s">
        <v>89</v>
      </c>
      <c r="Y33" t="s">
        <v>89</v>
      </c>
      <c r="Z33" t="s">
        <v>89</v>
      </c>
      <c r="AA33" t="s">
        <v>89</v>
      </c>
      <c r="AB33" t="s">
        <v>89</v>
      </c>
      <c r="AC33" t="s">
        <v>170</v>
      </c>
    </row>
    <row r="34" spans="1:29" x14ac:dyDescent="0.25">
      <c r="A34" t="s">
        <v>93</v>
      </c>
      <c r="B34" t="s">
        <v>163</v>
      </c>
      <c r="C34" t="s">
        <v>89</v>
      </c>
      <c r="D34" t="s">
        <v>89</v>
      </c>
      <c r="E34" t="s">
        <v>89</v>
      </c>
      <c r="F34" t="s">
        <v>89</v>
      </c>
      <c r="G34" t="s">
        <v>89</v>
      </c>
      <c r="H34" t="s">
        <v>89</v>
      </c>
      <c r="I34" t="s">
        <v>89</v>
      </c>
      <c r="J34" t="s">
        <v>89</v>
      </c>
      <c r="K34" t="s">
        <v>133</v>
      </c>
      <c r="L34" t="s">
        <v>89</v>
      </c>
      <c r="M34" t="s">
        <v>89</v>
      </c>
      <c r="N34" t="s">
        <v>89</v>
      </c>
      <c r="O34" t="s">
        <v>100</v>
      </c>
      <c r="P34" t="s">
        <v>169</v>
      </c>
      <c r="Q34" t="s">
        <v>89</v>
      </c>
      <c r="R34" t="s">
        <v>89</v>
      </c>
      <c r="S34" t="s">
        <v>89</v>
      </c>
      <c r="T34" t="s">
        <v>89</v>
      </c>
      <c r="U34" t="s">
        <v>89</v>
      </c>
      <c r="V34" t="s">
        <v>89</v>
      </c>
      <c r="W34" t="s">
        <v>89</v>
      </c>
      <c r="X34" t="s">
        <v>89</v>
      </c>
      <c r="Y34" t="s">
        <v>89</v>
      </c>
      <c r="Z34" t="s">
        <v>89</v>
      </c>
      <c r="AA34" t="s">
        <v>89</v>
      </c>
      <c r="AB34" t="s">
        <v>89</v>
      </c>
      <c r="AC34" t="s">
        <v>170</v>
      </c>
    </row>
    <row r="35" spans="1:29" x14ac:dyDescent="0.25">
      <c r="A35" t="s">
        <v>93</v>
      </c>
      <c r="B35" t="s">
        <v>163</v>
      </c>
      <c r="C35" t="s">
        <v>89</v>
      </c>
      <c r="D35" t="s">
        <v>89</v>
      </c>
      <c r="E35" t="s">
        <v>89</v>
      </c>
      <c r="F35" t="s">
        <v>89</v>
      </c>
      <c r="G35" t="s">
        <v>89</v>
      </c>
      <c r="H35" t="s">
        <v>89</v>
      </c>
      <c r="I35" t="s">
        <v>89</v>
      </c>
      <c r="J35" t="s">
        <v>89</v>
      </c>
      <c r="K35" t="s">
        <v>133</v>
      </c>
      <c r="L35" t="s">
        <v>89</v>
      </c>
      <c r="M35" t="s">
        <v>89</v>
      </c>
      <c r="N35" t="s">
        <v>89</v>
      </c>
      <c r="O35" t="s">
        <v>128</v>
      </c>
      <c r="P35" t="s">
        <v>169</v>
      </c>
      <c r="Q35" t="s">
        <v>89</v>
      </c>
      <c r="R35" t="s">
        <v>89</v>
      </c>
      <c r="S35" t="s">
        <v>89</v>
      </c>
      <c r="T35" t="s">
        <v>89</v>
      </c>
      <c r="U35" t="s">
        <v>89</v>
      </c>
      <c r="V35" t="s">
        <v>89</v>
      </c>
      <c r="W35" t="s">
        <v>89</v>
      </c>
      <c r="X35" t="s">
        <v>89</v>
      </c>
      <c r="Y35" t="s">
        <v>89</v>
      </c>
      <c r="Z35" t="s">
        <v>89</v>
      </c>
      <c r="AA35" t="s">
        <v>89</v>
      </c>
      <c r="AB35" t="s">
        <v>89</v>
      </c>
      <c r="AC35" t="s">
        <v>170</v>
      </c>
    </row>
    <row r="36" spans="1:29" x14ac:dyDescent="0.25">
      <c r="A36" t="s">
        <v>93</v>
      </c>
      <c r="B36" t="s">
        <v>163</v>
      </c>
      <c r="C36" t="s">
        <v>89</v>
      </c>
      <c r="D36" t="s">
        <v>89</v>
      </c>
      <c r="E36" t="s">
        <v>89</v>
      </c>
      <c r="F36" t="s">
        <v>89</v>
      </c>
      <c r="G36" t="s">
        <v>89</v>
      </c>
      <c r="H36" t="s">
        <v>89</v>
      </c>
      <c r="I36" t="s">
        <v>89</v>
      </c>
      <c r="J36" t="s">
        <v>89</v>
      </c>
      <c r="K36" t="s">
        <v>107</v>
      </c>
      <c r="L36" t="s">
        <v>89</v>
      </c>
      <c r="M36" t="s">
        <v>89</v>
      </c>
      <c r="N36" t="s">
        <v>89</v>
      </c>
      <c r="O36" t="s">
        <v>128</v>
      </c>
      <c r="P36" t="s">
        <v>169</v>
      </c>
      <c r="Q36" t="s">
        <v>89</v>
      </c>
      <c r="R36" t="s">
        <v>89</v>
      </c>
      <c r="S36" t="s">
        <v>89</v>
      </c>
      <c r="T36" t="s">
        <v>89</v>
      </c>
      <c r="U36" t="s">
        <v>89</v>
      </c>
      <c r="V36" t="s">
        <v>89</v>
      </c>
      <c r="W36" t="s">
        <v>89</v>
      </c>
      <c r="X36" t="s">
        <v>89</v>
      </c>
      <c r="Y36" t="s">
        <v>89</v>
      </c>
      <c r="Z36" t="s">
        <v>89</v>
      </c>
      <c r="AA36" t="s">
        <v>89</v>
      </c>
      <c r="AB36" t="s">
        <v>89</v>
      </c>
      <c r="AC36" t="s">
        <v>170</v>
      </c>
    </row>
    <row r="37" spans="1:29" x14ac:dyDescent="0.25">
      <c r="A37" t="s">
        <v>93</v>
      </c>
      <c r="B37" t="s">
        <v>163</v>
      </c>
      <c r="C37" t="s">
        <v>89</v>
      </c>
      <c r="D37" t="s">
        <v>89</v>
      </c>
      <c r="E37" t="s">
        <v>89</v>
      </c>
      <c r="F37" t="s">
        <v>89</v>
      </c>
      <c r="G37" t="s">
        <v>89</v>
      </c>
      <c r="H37" t="s">
        <v>89</v>
      </c>
      <c r="I37" t="s">
        <v>89</v>
      </c>
      <c r="J37" t="s">
        <v>89</v>
      </c>
      <c r="K37" t="s">
        <v>136</v>
      </c>
      <c r="L37" t="s">
        <v>89</v>
      </c>
      <c r="M37" t="s">
        <v>89</v>
      </c>
      <c r="N37" t="s">
        <v>89</v>
      </c>
      <c r="O37" t="s">
        <v>128</v>
      </c>
      <c r="P37" t="s">
        <v>169</v>
      </c>
      <c r="Q37" t="s">
        <v>89</v>
      </c>
      <c r="R37" t="s">
        <v>89</v>
      </c>
      <c r="S37" t="s">
        <v>89</v>
      </c>
      <c r="T37" t="s">
        <v>89</v>
      </c>
      <c r="U37" t="s">
        <v>89</v>
      </c>
      <c r="V37" t="s">
        <v>89</v>
      </c>
      <c r="W37" t="s">
        <v>89</v>
      </c>
      <c r="X37" t="s">
        <v>89</v>
      </c>
      <c r="Y37" t="s">
        <v>89</v>
      </c>
      <c r="Z37" t="s">
        <v>89</v>
      </c>
      <c r="AA37" t="s">
        <v>89</v>
      </c>
      <c r="AB37" t="s">
        <v>89</v>
      </c>
      <c r="AC37" t="s">
        <v>170</v>
      </c>
    </row>
    <row r="38" spans="1:29" x14ac:dyDescent="0.25">
      <c r="A38" t="s">
        <v>93</v>
      </c>
      <c r="B38" t="s">
        <v>163</v>
      </c>
      <c r="C38" t="s">
        <v>89</v>
      </c>
      <c r="D38" t="s">
        <v>89</v>
      </c>
      <c r="E38" t="s">
        <v>89</v>
      </c>
      <c r="F38" t="s">
        <v>89</v>
      </c>
      <c r="G38" t="s">
        <v>89</v>
      </c>
      <c r="H38" t="s">
        <v>89</v>
      </c>
      <c r="I38" t="s">
        <v>89</v>
      </c>
      <c r="J38" t="s">
        <v>89</v>
      </c>
      <c r="K38" t="s">
        <v>166</v>
      </c>
      <c r="L38" t="s">
        <v>89</v>
      </c>
      <c r="M38" t="s">
        <v>89</v>
      </c>
      <c r="N38" t="s">
        <v>89</v>
      </c>
      <c r="O38" t="s">
        <v>128</v>
      </c>
      <c r="P38" t="s">
        <v>169</v>
      </c>
      <c r="Q38" t="s">
        <v>89</v>
      </c>
      <c r="R38" t="s">
        <v>89</v>
      </c>
      <c r="S38" t="s">
        <v>89</v>
      </c>
      <c r="T38" t="s">
        <v>89</v>
      </c>
      <c r="U38" t="s">
        <v>89</v>
      </c>
      <c r="V38" t="s">
        <v>89</v>
      </c>
      <c r="W38" t="s">
        <v>89</v>
      </c>
      <c r="X38" t="s">
        <v>89</v>
      </c>
      <c r="Y38" t="s">
        <v>89</v>
      </c>
      <c r="Z38" t="s">
        <v>89</v>
      </c>
      <c r="AA38" t="s">
        <v>89</v>
      </c>
      <c r="AB38" t="s">
        <v>89</v>
      </c>
      <c r="AC38" t="s">
        <v>170</v>
      </c>
    </row>
    <row r="39" spans="1:29" x14ac:dyDescent="0.25">
      <c r="A39" t="s">
        <v>93</v>
      </c>
      <c r="B39" t="s">
        <v>163</v>
      </c>
      <c r="C39" t="s">
        <v>89</v>
      </c>
      <c r="D39" t="s">
        <v>89</v>
      </c>
      <c r="E39" t="s">
        <v>89</v>
      </c>
      <c r="F39" t="s">
        <v>89</v>
      </c>
      <c r="G39" t="s">
        <v>89</v>
      </c>
      <c r="H39" t="s">
        <v>89</v>
      </c>
      <c r="I39" t="s">
        <v>89</v>
      </c>
      <c r="J39" t="s">
        <v>89</v>
      </c>
      <c r="K39" t="s">
        <v>142</v>
      </c>
      <c r="L39" t="s">
        <v>89</v>
      </c>
      <c r="M39" t="s">
        <v>89</v>
      </c>
      <c r="N39" t="s">
        <v>89</v>
      </c>
      <c r="O39" t="s">
        <v>128</v>
      </c>
      <c r="P39" t="s">
        <v>169</v>
      </c>
      <c r="Q39" t="s">
        <v>89</v>
      </c>
      <c r="R39" t="s">
        <v>89</v>
      </c>
      <c r="S39" t="s">
        <v>89</v>
      </c>
      <c r="T39" t="s">
        <v>89</v>
      </c>
      <c r="U39" t="s">
        <v>89</v>
      </c>
      <c r="V39" t="s">
        <v>89</v>
      </c>
      <c r="W39" t="s">
        <v>89</v>
      </c>
      <c r="X39" t="s">
        <v>89</v>
      </c>
      <c r="Y39" t="s">
        <v>89</v>
      </c>
      <c r="Z39" t="s">
        <v>89</v>
      </c>
      <c r="AA39" t="s">
        <v>89</v>
      </c>
      <c r="AB39" t="s">
        <v>89</v>
      </c>
      <c r="AC39" t="s">
        <v>170</v>
      </c>
    </row>
    <row r="40" spans="1:29" x14ac:dyDescent="0.25">
      <c r="A40" t="s">
        <v>93</v>
      </c>
      <c r="B40" t="s">
        <v>163</v>
      </c>
      <c r="C40" t="s">
        <v>89</v>
      </c>
      <c r="D40" t="s">
        <v>89</v>
      </c>
      <c r="E40" t="s">
        <v>89</v>
      </c>
      <c r="F40" t="s">
        <v>89</v>
      </c>
      <c r="G40" t="s">
        <v>89</v>
      </c>
      <c r="H40" t="s">
        <v>89</v>
      </c>
      <c r="I40" t="s">
        <v>89</v>
      </c>
      <c r="J40" t="s">
        <v>89</v>
      </c>
      <c r="K40" t="s">
        <v>116</v>
      </c>
      <c r="L40" t="s">
        <v>89</v>
      </c>
      <c r="M40" t="s">
        <v>89</v>
      </c>
      <c r="N40" t="s">
        <v>89</v>
      </c>
      <c r="O40" t="s">
        <v>100</v>
      </c>
      <c r="P40" t="s">
        <v>169</v>
      </c>
      <c r="Q40" t="s">
        <v>89</v>
      </c>
      <c r="R40" t="s">
        <v>89</v>
      </c>
      <c r="S40" t="s">
        <v>89</v>
      </c>
      <c r="T40" t="s">
        <v>89</v>
      </c>
      <c r="U40" t="s">
        <v>89</v>
      </c>
      <c r="V40" t="s">
        <v>89</v>
      </c>
      <c r="W40" t="s">
        <v>89</v>
      </c>
      <c r="X40" t="s">
        <v>89</v>
      </c>
      <c r="Y40" t="s">
        <v>89</v>
      </c>
      <c r="Z40" t="s">
        <v>89</v>
      </c>
      <c r="AA40" t="s">
        <v>89</v>
      </c>
      <c r="AB40" t="s">
        <v>89</v>
      </c>
      <c r="AC40" t="s">
        <v>170</v>
      </c>
    </row>
    <row r="41" spans="1:29" x14ac:dyDescent="0.25">
      <c r="A41" t="s">
        <v>93</v>
      </c>
      <c r="B41" t="s">
        <v>163</v>
      </c>
      <c r="C41" t="s">
        <v>89</v>
      </c>
      <c r="D41" t="s">
        <v>89</v>
      </c>
      <c r="E41" t="s">
        <v>89</v>
      </c>
      <c r="F41" t="s">
        <v>89</v>
      </c>
      <c r="G41" t="s">
        <v>89</v>
      </c>
      <c r="H41" t="s">
        <v>89</v>
      </c>
      <c r="I41" t="s">
        <v>89</v>
      </c>
      <c r="J41" t="s">
        <v>89</v>
      </c>
      <c r="K41" t="s">
        <v>116</v>
      </c>
      <c r="L41" t="s">
        <v>89</v>
      </c>
      <c r="M41" t="s">
        <v>89</v>
      </c>
      <c r="N41" t="s">
        <v>89</v>
      </c>
      <c r="O41" t="s">
        <v>94</v>
      </c>
      <c r="P41" t="s">
        <v>169</v>
      </c>
      <c r="Q41" t="s">
        <v>89</v>
      </c>
      <c r="R41" t="s">
        <v>89</v>
      </c>
      <c r="S41" t="s">
        <v>89</v>
      </c>
      <c r="T41" t="s">
        <v>89</v>
      </c>
      <c r="U41" t="s">
        <v>89</v>
      </c>
      <c r="V41" t="s">
        <v>89</v>
      </c>
      <c r="W41" t="s">
        <v>89</v>
      </c>
      <c r="X41" t="s">
        <v>89</v>
      </c>
      <c r="Y41" t="s">
        <v>89</v>
      </c>
      <c r="Z41" t="s">
        <v>89</v>
      </c>
      <c r="AA41" t="s">
        <v>89</v>
      </c>
      <c r="AB41" t="s">
        <v>89</v>
      </c>
      <c r="AC41" t="s">
        <v>170</v>
      </c>
    </row>
    <row r="42" spans="1:29" x14ac:dyDescent="0.25">
      <c r="A42" t="s">
        <v>93</v>
      </c>
      <c r="B42" t="s">
        <v>163</v>
      </c>
      <c r="C42" t="s">
        <v>89</v>
      </c>
      <c r="D42" t="s">
        <v>89</v>
      </c>
      <c r="E42" t="s">
        <v>89</v>
      </c>
      <c r="F42" t="s">
        <v>89</v>
      </c>
      <c r="G42" t="s">
        <v>89</v>
      </c>
      <c r="H42" t="s">
        <v>89</v>
      </c>
      <c r="I42" t="s">
        <v>89</v>
      </c>
      <c r="J42" t="s">
        <v>89</v>
      </c>
      <c r="K42" t="s">
        <v>116</v>
      </c>
      <c r="L42" t="s">
        <v>89</v>
      </c>
      <c r="M42" t="s">
        <v>89</v>
      </c>
      <c r="N42" t="s">
        <v>89</v>
      </c>
      <c r="O42" t="s">
        <v>128</v>
      </c>
      <c r="P42" t="s">
        <v>169</v>
      </c>
      <c r="Q42" t="s">
        <v>89</v>
      </c>
      <c r="R42" t="s">
        <v>89</v>
      </c>
      <c r="S42" t="s">
        <v>89</v>
      </c>
      <c r="T42" t="s">
        <v>89</v>
      </c>
      <c r="U42" t="s">
        <v>89</v>
      </c>
      <c r="V42" t="s">
        <v>89</v>
      </c>
      <c r="W42" t="s">
        <v>89</v>
      </c>
      <c r="X42" t="s">
        <v>89</v>
      </c>
      <c r="Y42" t="s">
        <v>89</v>
      </c>
      <c r="Z42" t="s">
        <v>89</v>
      </c>
      <c r="AA42" t="s">
        <v>89</v>
      </c>
      <c r="AB42" t="s">
        <v>89</v>
      </c>
      <c r="AC42" t="s">
        <v>170</v>
      </c>
    </row>
    <row r="43" spans="1:29" x14ac:dyDescent="0.25">
      <c r="A43" t="s">
        <v>93</v>
      </c>
      <c r="B43" t="s">
        <v>163</v>
      </c>
      <c r="C43" t="s">
        <v>89</v>
      </c>
      <c r="D43" t="s">
        <v>89</v>
      </c>
      <c r="E43" t="s">
        <v>89</v>
      </c>
      <c r="F43" t="s">
        <v>89</v>
      </c>
      <c r="G43" t="s">
        <v>89</v>
      </c>
      <c r="H43" t="s">
        <v>89</v>
      </c>
      <c r="I43" t="s">
        <v>89</v>
      </c>
      <c r="J43" t="s">
        <v>89</v>
      </c>
      <c r="K43" t="s">
        <v>143</v>
      </c>
      <c r="L43" t="s">
        <v>89</v>
      </c>
      <c r="M43" t="s">
        <v>89</v>
      </c>
      <c r="N43" t="s">
        <v>89</v>
      </c>
      <c r="O43" t="s">
        <v>94</v>
      </c>
      <c r="P43" t="s">
        <v>169</v>
      </c>
      <c r="Q43" t="s">
        <v>89</v>
      </c>
      <c r="R43" t="s">
        <v>89</v>
      </c>
      <c r="S43" t="s">
        <v>89</v>
      </c>
      <c r="T43" t="s">
        <v>89</v>
      </c>
      <c r="U43" t="s">
        <v>89</v>
      </c>
      <c r="V43" t="s">
        <v>89</v>
      </c>
      <c r="W43" t="s">
        <v>89</v>
      </c>
      <c r="X43" t="s">
        <v>89</v>
      </c>
      <c r="Y43" t="s">
        <v>89</v>
      </c>
      <c r="Z43" t="s">
        <v>89</v>
      </c>
      <c r="AA43" t="s">
        <v>89</v>
      </c>
      <c r="AB43" t="s">
        <v>89</v>
      </c>
      <c r="AC43" t="s">
        <v>170</v>
      </c>
    </row>
    <row r="44" spans="1:29" x14ac:dyDescent="0.25">
      <c r="A44" t="s">
        <v>93</v>
      </c>
      <c r="B44" t="s">
        <v>163</v>
      </c>
      <c r="C44" t="s">
        <v>89</v>
      </c>
      <c r="D44" t="s">
        <v>89</v>
      </c>
      <c r="E44" t="s">
        <v>89</v>
      </c>
      <c r="F44" t="s">
        <v>89</v>
      </c>
      <c r="G44" t="s">
        <v>89</v>
      </c>
      <c r="H44" t="s">
        <v>89</v>
      </c>
      <c r="I44" t="s">
        <v>89</v>
      </c>
      <c r="J44" t="s">
        <v>89</v>
      </c>
      <c r="K44" t="s">
        <v>117</v>
      </c>
      <c r="L44" t="s">
        <v>89</v>
      </c>
      <c r="M44" t="s">
        <v>89</v>
      </c>
      <c r="N44" t="s">
        <v>89</v>
      </c>
      <c r="O44" t="s">
        <v>127</v>
      </c>
      <c r="P44" t="s">
        <v>169</v>
      </c>
      <c r="Q44" t="s">
        <v>89</v>
      </c>
      <c r="R44" t="s">
        <v>89</v>
      </c>
      <c r="S44" t="s">
        <v>89</v>
      </c>
      <c r="T44" t="s">
        <v>89</v>
      </c>
      <c r="U44" t="s">
        <v>89</v>
      </c>
      <c r="V44" t="s">
        <v>89</v>
      </c>
      <c r="W44" t="s">
        <v>89</v>
      </c>
      <c r="X44" t="s">
        <v>89</v>
      </c>
      <c r="Y44" t="s">
        <v>89</v>
      </c>
      <c r="Z44" t="s">
        <v>89</v>
      </c>
      <c r="AA44" t="s">
        <v>89</v>
      </c>
      <c r="AB44" t="s">
        <v>89</v>
      </c>
      <c r="AC44" t="s">
        <v>170</v>
      </c>
    </row>
    <row r="45" spans="1:29" x14ac:dyDescent="0.25">
      <c r="A45" t="s">
        <v>93</v>
      </c>
      <c r="B45" t="s">
        <v>163</v>
      </c>
      <c r="C45" t="s">
        <v>89</v>
      </c>
      <c r="D45" t="s">
        <v>89</v>
      </c>
      <c r="E45" t="s">
        <v>89</v>
      </c>
      <c r="F45" t="s">
        <v>89</v>
      </c>
      <c r="G45" t="s">
        <v>89</v>
      </c>
      <c r="H45" t="s">
        <v>89</v>
      </c>
      <c r="I45" t="s">
        <v>89</v>
      </c>
      <c r="J45" t="s">
        <v>89</v>
      </c>
      <c r="K45" t="s">
        <v>150</v>
      </c>
      <c r="L45" t="s">
        <v>89</v>
      </c>
      <c r="M45" t="s">
        <v>89</v>
      </c>
      <c r="N45" t="s">
        <v>89</v>
      </c>
      <c r="O45" t="s">
        <v>128</v>
      </c>
      <c r="P45" t="s">
        <v>169</v>
      </c>
      <c r="Q45" t="s">
        <v>89</v>
      </c>
      <c r="R45" t="s">
        <v>89</v>
      </c>
      <c r="S45" t="s">
        <v>89</v>
      </c>
      <c r="T45" t="s">
        <v>89</v>
      </c>
      <c r="U45" t="s">
        <v>89</v>
      </c>
      <c r="V45" t="s">
        <v>89</v>
      </c>
      <c r="W45" t="s">
        <v>89</v>
      </c>
      <c r="X45" t="s">
        <v>89</v>
      </c>
      <c r="Y45" t="s">
        <v>89</v>
      </c>
      <c r="Z45" t="s">
        <v>89</v>
      </c>
      <c r="AA45" t="s">
        <v>89</v>
      </c>
      <c r="AB45" t="s">
        <v>89</v>
      </c>
      <c r="AC45" t="s">
        <v>170</v>
      </c>
    </row>
    <row r="46" spans="1:29" x14ac:dyDescent="0.25">
      <c r="A46" t="s">
        <v>93</v>
      </c>
      <c r="B46" t="s">
        <v>163</v>
      </c>
      <c r="C46" t="s">
        <v>89</v>
      </c>
      <c r="D46" t="s">
        <v>89</v>
      </c>
      <c r="E46" t="s">
        <v>89</v>
      </c>
      <c r="F46" t="s">
        <v>89</v>
      </c>
      <c r="G46" t="s">
        <v>89</v>
      </c>
      <c r="H46" t="s">
        <v>89</v>
      </c>
      <c r="I46" t="s">
        <v>89</v>
      </c>
      <c r="J46" t="s">
        <v>89</v>
      </c>
      <c r="K46" t="s">
        <v>150</v>
      </c>
      <c r="L46" t="s">
        <v>89</v>
      </c>
      <c r="M46" t="s">
        <v>89</v>
      </c>
      <c r="N46" t="s">
        <v>89</v>
      </c>
      <c r="O46" t="s">
        <v>127</v>
      </c>
      <c r="P46" t="s">
        <v>169</v>
      </c>
      <c r="Q46" t="s">
        <v>89</v>
      </c>
      <c r="R46" t="s">
        <v>89</v>
      </c>
      <c r="S46" t="s">
        <v>89</v>
      </c>
      <c r="T46" t="s">
        <v>89</v>
      </c>
      <c r="U46" t="s">
        <v>89</v>
      </c>
      <c r="V46" t="s">
        <v>89</v>
      </c>
      <c r="W46" t="s">
        <v>89</v>
      </c>
      <c r="X46" t="s">
        <v>89</v>
      </c>
      <c r="Y46" t="s">
        <v>89</v>
      </c>
      <c r="Z46" t="s">
        <v>89</v>
      </c>
      <c r="AA46" t="s">
        <v>89</v>
      </c>
      <c r="AB46" t="s">
        <v>89</v>
      </c>
      <c r="AC46" t="s">
        <v>170</v>
      </c>
    </row>
    <row r="47" spans="1:29" x14ac:dyDescent="0.25">
      <c r="A47" t="s">
        <v>93</v>
      </c>
      <c r="B47" t="s">
        <v>163</v>
      </c>
      <c r="C47" t="s">
        <v>89</v>
      </c>
      <c r="D47" t="s">
        <v>89</v>
      </c>
      <c r="E47" t="s">
        <v>89</v>
      </c>
      <c r="F47" t="s">
        <v>89</v>
      </c>
      <c r="G47" t="s">
        <v>89</v>
      </c>
      <c r="H47" t="s">
        <v>89</v>
      </c>
      <c r="I47" t="s">
        <v>89</v>
      </c>
      <c r="J47" t="s">
        <v>89</v>
      </c>
      <c r="K47" t="s">
        <v>125</v>
      </c>
      <c r="L47" t="s">
        <v>89</v>
      </c>
      <c r="M47" t="s">
        <v>89</v>
      </c>
      <c r="N47" t="s">
        <v>89</v>
      </c>
      <c r="O47" t="s">
        <v>128</v>
      </c>
      <c r="P47" t="s">
        <v>169</v>
      </c>
      <c r="Q47" t="s">
        <v>89</v>
      </c>
      <c r="R47" t="s">
        <v>89</v>
      </c>
      <c r="S47" t="s">
        <v>89</v>
      </c>
      <c r="T47" t="s">
        <v>89</v>
      </c>
      <c r="U47" t="s">
        <v>89</v>
      </c>
      <c r="V47" t="s">
        <v>89</v>
      </c>
      <c r="W47" t="s">
        <v>89</v>
      </c>
      <c r="X47" t="s">
        <v>89</v>
      </c>
      <c r="Y47" t="s">
        <v>89</v>
      </c>
      <c r="Z47" t="s">
        <v>89</v>
      </c>
      <c r="AA47" t="s">
        <v>89</v>
      </c>
      <c r="AB47" t="s">
        <v>89</v>
      </c>
      <c r="AC47" t="s">
        <v>170</v>
      </c>
    </row>
    <row r="48" spans="1:29" x14ac:dyDescent="0.25">
      <c r="A48" t="s">
        <v>93</v>
      </c>
      <c r="B48" t="s">
        <v>163</v>
      </c>
      <c r="C48" t="s">
        <v>89</v>
      </c>
      <c r="D48" t="s">
        <v>89</v>
      </c>
      <c r="E48" t="s">
        <v>89</v>
      </c>
      <c r="F48" t="s">
        <v>89</v>
      </c>
      <c r="G48" t="s">
        <v>89</v>
      </c>
      <c r="H48" t="s">
        <v>89</v>
      </c>
      <c r="I48" t="s">
        <v>89</v>
      </c>
      <c r="J48" t="s">
        <v>89</v>
      </c>
      <c r="K48" t="s">
        <v>126</v>
      </c>
      <c r="L48" t="s">
        <v>89</v>
      </c>
      <c r="M48" t="s">
        <v>89</v>
      </c>
      <c r="N48" t="s">
        <v>89</v>
      </c>
      <c r="O48" t="s">
        <v>94</v>
      </c>
      <c r="P48" t="s">
        <v>169</v>
      </c>
      <c r="Q48" t="s">
        <v>89</v>
      </c>
      <c r="R48" t="s">
        <v>89</v>
      </c>
      <c r="S48" t="s">
        <v>89</v>
      </c>
      <c r="T48" t="s">
        <v>89</v>
      </c>
      <c r="U48" t="s">
        <v>89</v>
      </c>
      <c r="V48" t="s">
        <v>89</v>
      </c>
      <c r="W48" t="s">
        <v>89</v>
      </c>
      <c r="X48" t="s">
        <v>89</v>
      </c>
      <c r="Y48" t="s">
        <v>89</v>
      </c>
      <c r="Z48" t="s">
        <v>89</v>
      </c>
      <c r="AA48" t="s">
        <v>89</v>
      </c>
      <c r="AB48" t="s">
        <v>89</v>
      </c>
      <c r="AC48" t="s">
        <v>170</v>
      </c>
    </row>
    <row r="49" spans="1:29" x14ac:dyDescent="0.25">
      <c r="A49" t="s">
        <v>93</v>
      </c>
      <c r="B49" t="s">
        <v>163</v>
      </c>
      <c r="C49" t="s">
        <v>89</v>
      </c>
      <c r="D49" t="s">
        <v>89</v>
      </c>
      <c r="E49" t="s">
        <v>89</v>
      </c>
      <c r="F49" t="s">
        <v>89</v>
      </c>
      <c r="G49" t="s">
        <v>89</v>
      </c>
      <c r="H49" t="s">
        <v>89</v>
      </c>
      <c r="I49" t="s">
        <v>89</v>
      </c>
      <c r="J49" t="s">
        <v>89</v>
      </c>
      <c r="K49" t="s">
        <v>95</v>
      </c>
      <c r="L49" t="s">
        <v>89</v>
      </c>
      <c r="M49" t="s">
        <v>89</v>
      </c>
      <c r="N49" t="s">
        <v>89</v>
      </c>
      <c r="O49" t="s">
        <v>118</v>
      </c>
      <c r="P49" t="s">
        <v>119</v>
      </c>
      <c r="Q49" t="s">
        <v>89</v>
      </c>
      <c r="R49" t="s">
        <v>89</v>
      </c>
      <c r="S49" t="s">
        <v>89</v>
      </c>
      <c r="T49" t="s">
        <v>89</v>
      </c>
      <c r="U49" t="s">
        <v>89</v>
      </c>
      <c r="V49" t="s">
        <v>89</v>
      </c>
      <c r="W49" t="s">
        <v>89</v>
      </c>
      <c r="X49" t="s">
        <v>89</v>
      </c>
      <c r="Y49" t="s">
        <v>89</v>
      </c>
      <c r="Z49" t="s">
        <v>89</v>
      </c>
      <c r="AA49" t="s">
        <v>89</v>
      </c>
      <c r="AB49" t="s">
        <v>89</v>
      </c>
      <c r="AC49" t="s">
        <v>171</v>
      </c>
    </row>
    <row r="50" spans="1:29" x14ac:dyDescent="0.25">
      <c r="A50" t="s">
        <v>93</v>
      </c>
      <c r="B50" t="s">
        <v>163</v>
      </c>
      <c r="C50" t="s">
        <v>89</v>
      </c>
      <c r="D50" t="s">
        <v>89</v>
      </c>
      <c r="E50" t="s">
        <v>89</v>
      </c>
      <c r="F50" t="s">
        <v>89</v>
      </c>
      <c r="G50" t="s">
        <v>89</v>
      </c>
      <c r="H50" t="s">
        <v>89</v>
      </c>
      <c r="I50" t="s">
        <v>89</v>
      </c>
      <c r="J50" t="s">
        <v>89</v>
      </c>
      <c r="K50" t="s">
        <v>132</v>
      </c>
      <c r="L50" t="s">
        <v>89</v>
      </c>
      <c r="M50" t="s">
        <v>89</v>
      </c>
      <c r="N50" t="s">
        <v>89</v>
      </c>
      <c r="O50" t="s">
        <v>122</v>
      </c>
      <c r="P50" t="s">
        <v>119</v>
      </c>
      <c r="Q50" t="s">
        <v>89</v>
      </c>
      <c r="R50" t="s">
        <v>89</v>
      </c>
      <c r="S50" t="s">
        <v>89</v>
      </c>
      <c r="T50" t="s">
        <v>89</v>
      </c>
      <c r="U50" t="s">
        <v>89</v>
      </c>
      <c r="V50" t="s">
        <v>89</v>
      </c>
      <c r="W50" t="s">
        <v>89</v>
      </c>
      <c r="X50" t="s">
        <v>89</v>
      </c>
      <c r="Y50" t="s">
        <v>89</v>
      </c>
      <c r="Z50" t="s">
        <v>89</v>
      </c>
      <c r="AA50" t="s">
        <v>89</v>
      </c>
      <c r="AB50" t="s">
        <v>89</v>
      </c>
      <c r="AC50" t="s">
        <v>171</v>
      </c>
    </row>
    <row r="51" spans="1:29" x14ac:dyDescent="0.25">
      <c r="A51" t="s">
        <v>93</v>
      </c>
      <c r="B51" t="s">
        <v>163</v>
      </c>
      <c r="C51" t="s">
        <v>89</v>
      </c>
      <c r="D51" t="s">
        <v>89</v>
      </c>
      <c r="E51" t="s">
        <v>89</v>
      </c>
      <c r="F51" t="s">
        <v>89</v>
      </c>
      <c r="G51" t="s">
        <v>89</v>
      </c>
      <c r="H51" t="s">
        <v>89</v>
      </c>
      <c r="I51" t="s">
        <v>89</v>
      </c>
      <c r="J51" t="s">
        <v>89</v>
      </c>
      <c r="K51" t="s">
        <v>132</v>
      </c>
      <c r="L51" t="s">
        <v>89</v>
      </c>
      <c r="M51" t="s">
        <v>89</v>
      </c>
      <c r="N51" t="s">
        <v>89</v>
      </c>
      <c r="O51" t="s">
        <v>118</v>
      </c>
      <c r="P51" t="s">
        <v>119</v>
      </c>
      <c r="Q51" t="s">
        <v>89</v>
      </c>
      <c r="R51" t="s">
        <v>89</v>
      </c>
      <c r="S51" t="s">
        <v>89</v>
      </c>
      <c r="T51" t="s">
        <v>89</v>
      </c>
      <c r="U51" t="s">
        <v>89</v>
      </c>
      <c r="V51" t="s">
        <v>89</v>
      </c>
      <c r="W51" t="s">
        <v>89</v>
      </c>
      <c r="X51" t="s">
        <v>89</v>
      </c>
      <c r="Y51" t="s">
        <v>89</v>
      </c>
      <c r="Z51" t="s">
        <v>89</v>
      </c>
      <c r="AA51" t="s">
        <v>89</v>
      </c>
      <c r="AB51" t="s">
        <v>89</v>
      </c>
      <c r="AC51" t="s">
        <v>171</v>
      </c>
    </row>
    <row r="52" spans="1:29" x14ac:dyDescent="0.25">
      <c r="A52" t="s">
        <v>93</v>
      </c>
      <c r="B52" t="s">
        <v>163</v>
      </c>
      <c r="C52" t="s">
        <v>89</v>
      </c>
      <c r="D52" t="s">
        <v>89</v>
      </c>
      <c r="E52" t="s">
        <v>89</v>
      </c>
      <c r="F52" t="s">
        <v>89</v>
      </c>
      <c r="G52" t="s">
        <v>89</v>
      </c>
      <c r="H52" t="s">
        <v>89</v>
      </c>
      <c r="I52" t="s">
        <v>89</v>
      </c>
      <c r="J52" t="s">
        <v>89</v>
      </c>
      <c r="K52" t="s">
        <v>137</v>
      </c>
      <c r="L52" t="s">
        <v>89</v>
      </c>
      <c r="M52" t="s">
        <v>89</v>
      </c>
      <c r="N52" t="s">
        <v>89</v>
      </c>
      <c r="O52" t="s">
        <v>118</v>
      </c>
      <c r="P52" t="s">
        <v>119</v>
      </c>
      <c r="Q52" t="s">
        <v>89</v>
      </c>
      <c r="R52" t="s">
        <v>89</v>
      </c>
      <c r="S52" t="s">
        <v>89</v>
      </c>
      <c r="T52" t="s">
        <v>89</v>
      </c>
      <c r="U52" t="s">
        <v>89</v>
      </c>
      <c r="V52" t="s">
        <v>89</v>
      </c>
      <c r="W52" t="s">
        <v>89</v>
      </c>
      <c r="X52" t="s">
        <v>89</v>
      </c>
      <c r="Y52" t="s">
        <v>89</v>
      </c>
      <c r="Z52" t="s">
        <v>89</v>
      </c>
      <c r="AA52" t="s">
        <v>89</v>
      </c>
      <c r="AB52" t="s">
        <v>89</v>
      </c>
      <c r="AC52" t="s">
        <v>171</v>
      </c>
    </row>
    <row r="53" spans="1:29" x14ac:dyDescent="0.25">
      <c r="A53" t="s">
        <v>93</v>
      </c>
      <c r="B53" t="s">
        <v>163</v>
      </c>
      <c r="C53" t="s">
        <v>89</v>
      </c>
      <c r="D53" t="s">
        <v>89</v>
      </c>
      <c r="E53" t="s">
        <v>89</v>
      </c>
      <c r="F53" t="s">
        <v>89</v>
      </c>
      <c r="G53" t="s">
        <v>89</v>
      </c>
      <c r="H53" t="s">
        <v>89</v>
      </c>
      <c r="I53" t="s">
        <v>89</v>
      </c>
      <c r="J53" t="s">
        <v>89</v>
      </c>
      <c r="K53" t="s">
        <v>96</v>
      </c>
      <c r="L53" t="s">
        <v>89</v>
      </c>
      <c r="M53" t="s">
        <v>89</v>
      </c>
      <c r="N53" t="s">
        <v>89</v>
      </c>
      <c r="O53" t="s">
        <v>122</v>
      </c>
      <c r="P53" t="s">
        <v>119</v>
      </c>
      <c r="Q53" t="s">
        <v>89</v>
      </c>
      <c r="R53" t="s">
        <v>89</v>
      </c>
      <c r="S53" t="s">
        <v>89</v>
      </c>
      <c r="T53" t="s">
        <v>89</v>
      </c>
      <c r="U53" t="s">
        <v>89</v>
      </c>
      <c r="V53" t="s">
        <v>89</v>
      </c>
      <c r="W53" t="s">
        <v>89</v>
      </c>
      <c r="X53" t="s">
        <v>89</v>
      </c>
      <c r="Y53" t="s">
        <v>89</v>
      </c>
      <c r="Z53" t="s">
        <v>89</v>
      </c>
      <c r="AA53" t="s">
        <v>89</v>
      </c>
      <c r="AB53" t="s">
        <v>89</v>
      </c>
      <c r="AC53" t="s">
        <v>171</v>
      </c>
    </row>
    <row r="54" spans="1:29" x14ac:dyDescent="0.25">
      <c r="A54" t="s">
        <v>93</v>
      </c>
      <c r="B54" t="s">
        <v>163</v>
      </c>
      <c r="C54" t="s">
        <v>89</v>
      </c>
      <c r="D54" t="s">
        <v>89</v>
      </c>
      <c r="E54" t="s">
        <v>89</v>
      </c>
      <c r="F54" t="s">
        <v>89</v>
      </c>
      <c r="G54" t="s">
        <v>89</v>
      </c>
      <c r="H54" t="s">
        <v>89</v>
      </c>
      <c r="I54" t="s">
        <v>89</v>
      </c>
      <c r="J54" t="s">
        <v>89</v>
      </c>
      <c r="K54" t="s">
        <v>97</v>
      </c>
      <c r="L54" t="s">
        <v>89</v>
      </c>
      <c r="M54" t="s">
        <v>89</v>
      </c>
      <c r="N54" t="s">
        <v>89</v>
      </c>
      <c r="O54" t="s">
        <v>122</v>
      </c>
      <c r="P54" t="s">
        <v>119</v>
      </c>
      <c r="Q54" t="s">
        <v>89</v>
      </c>
      <c r="R54" t="s">
        <v>89</v>
      </c>
      <c r="S54" t="s">
        <v>89</v>
      </c>
      <c r="T54" t="s">
        <v>89</v>
      </c>
      <c r="U54" t="s">
        <v>89</v>
      </c>
      <c r="V54" t="s">
        <v>89</v>
      </c>
      <c r="W54" t="s">
        <v>89</v>
      </c>
      <c r="X54" t="s">
        <v>89</v>
      </c>
      <c r="Y54" t="s">
        <v>89</v>
      </c>
      <c r="Z54" t="s">
        <v>89</v>
      </c>
      <c r="AA54" t="s">
        <v>89</v>
      </c>
      <c r="AB54" t="s">
        <v>89</v>
      </c>
      <c r="AC54" t="s">
        <v>171</v>
      </c>
    </row>
    <row r="55" spans="1:29" x14ac:dyDescent="0.25">
      <c r="A55" t="s">
        <v>93</v>
      </c>
      <c r="B55" t="s">
        <v>163</v>
      </c>
      <c r="C55" t="s">
        <v>89</v>
      </c>
      <c r="D55" t="s">
        <v>89</v>
      </c>
      <c r="E55" t="s">
        <v>89</v>
      </c>
      <c r="F55" t="s">
        <v>89</v>
      </c>
      <c r="G55" t="s">
        <v>89</v>
      </c>
      <c r="H55" t="s">
        <v>89</v>
      </c>
      <c r="I55" t="s">
        <v>89</v>
      </c>
      <c r="J55" t="s">
        <v>89</v>
      </c>
      <c r="K55" t="s">
        <v>98</v>
      </c>
      <c r="L55" t="s">
        <v>89</v>
      </c>
      <c r="M55" t="s">
        <v>89</v>
      </c>
      <c r="N55" t="s">
        <v>89</v>
      </c>
      <c r="O55" t="s">
        <v>122</v>
      </c>
      <c r="P55" t="s">
        <v>119</v>
      </c>
      <c r="Q55" t="s">
        <v>89</v>
      </c>
      <c r="R55" t="s">
        <v>89</v>
      </c>
      <c r="S55" t="s">
        <v>89</v>
      </c>
      <c r="T55" t="s">
        <v>89</v>
      </c>
      <c r="U55" t="s">
        <v>89</v>
      </c>
      <c r="V55" t="s">
        <v>89</v>
      </c>
      <c r="W55" t="s">
        <v>89</v>
      </c>
      <c r="X55" t="s">
        <v>89</v>
      </c>
      <c r="Y55" t="s">
        <v>89</v>
      </c>
      <c r="Z55" t="s">
        <v>89</v>
      </c>
      <c r="AA55" t="s">
        <v>89</v>
      </c>
      <c r="AB55" t="s">
        <v>89</v>
      </c>
      <c r="AC55" t="s">
        <v>171</v>
      </c>
    </row>
    <row r="56" spans="1:29" x14ac:dyDescent="0.25">
      <c r="A56" t="s">
        <v>93</v>
      </c>
      <c r="B56" t="s">
        <v>163</v>
      </c>
      <c r="C56" t="s">
        <v>89</v>
      </c>
      <c r="D56" t="s">
        <v>89</v>
      </c>
      <c r="E56" t="s">
        <v>89</v>
      </c>
      <c r="F56" t="s">
        <v>89</v>
      </c>
      <c r="G56" t="s">
        <v>89</v>
      </c>
      <c r="H56" t="s">
        <v>89</v>
      </c>
      <c r="I56" t="s">
        <v>89</v>
      </c>
      <c r="J56" t="s">
        <v>89</v>
      </c>
      <c r="K56" t="s">
        <v>99</v>
      </c>
      <c r="L56" t="s">
        <v>89</v>
      </c>
      <c r="M56" t="s">
        <v>89</v>
      </c>
      <c r="N56" t="s">
        <v>89</v>
      </c>
      <c r="O56" t="s">
        <v>122</v>
      </c>
      <c r="P56" t="s">
        <v>119</v>
      </c>
      <c r="Q56" t="s">
        <v>89</v>
      </c>
      <c r="R56" t="s">
        <v>89</v>
      </c>
      <c r="S56" t="s">
        <v>89</v>
      </c>
      <c r="T56" t="s">
        <v>89</v>
      </c>
      <c r="U56" t="s">
        <v>89</v>
      </c>
      <c r="V56" t="s">
        <v>89</v>
      </c>
      <c r="W56" t="s">
        <v>89</v>
      </c>
      <c r="X56" t="s">
        <v>89</v>
      </c>
      <c r="Y56" t="s">
        <v>89</v>
      </c>
      <c r="Z56" t="s">
        <v>89</v>
      </c>
      <c r="AA56" t="s">
        <v>89</v>
      </c>
      <c r="AB56" t="s">
        <v>89</v>
      </c>
      <c r="AC56" t="s">
        <v>171</v>
      </c>
    </row>
    <row r="57" spans="1:29" x14ac:dyDescent="0.25">
      <c r="A57" t="s">
        <v>93</v>
      </c>
      <c r="B57" t="s">
        <v>163</v>
      </c>
      <c r="C57" t="s">
        <v>89</v>
      </c>
      <c r="D57" t="s">
        <v>89</v>
      </c>
      <c r="E57" t="s">
        <v>89</v>
      </c>
      <c r="F57" t="s">
        <v>89</v>
      </c>
      <c r="G57" t="s">
        <v>89</v>
      </c>
      <c r="H57" t="s">
        <v>89</v>
      </c>
      <c r="I57" t="s">
        <v>89</v>
      </c>
      <c r="J57" t="s">
        <v>89</v>
      </c>
      <c r="K57" t="s">
        <v>99</v>
      </c>
      <c r="L57" t="s">
        <v>89</v>
      </c>
      <c r="M57" t="s">
        <v>89</v>
      </c>
      <c r="N57" t="s">
        <v>89</v>
      </c>
      <c r="O57" t="s">
        <v>118</v>
      </c>
      <c r="P57" t="s">
        <v>119</v>
      </c>
      <c r="Q57" t="s">
        <v>89</v>
      </c>
      <c r="R57" t="s">
        <v>89</v>
      </c>
      <c r="S57" t="s">
        <v>89</v>
      </c>
      <c r="T57" t="s">
        <v>89</v>
      </c>
      <c r="U57" t="s">
        <v>89</v>
      </c>
      <c r="V57" t="s">
        <v>89</v>
      </c>
      <c r="W57" t="s">
        <v>89</v>
      </c>
      <c r="X57" t="s">
        <v>89</v>
      </c>
      <c r="Y57" t="s">
        <v>89</v>
      </c>
      <c r="Z57" t="s">
        <v>89</v>
      </c>
      <c r="AA57" t="s">
        <v>89</v>
      </c>
      <c r="AB57" t="s">
        <v>89</v>
      </c>
      <c r="AC57" t="s">
        <v>171</v>
      </c>
    </row>
    <row r="58" spans="1:29" x14ac:dyDescent="0.25">
      <c r="A58" t="s">
        <v>93</v>
      </c>
      <c r="B58" t="s">
        <v>163</v>
      </c>
      <c r="C58" t="s">
        <v>89</v>
      </c>
      <c r="D58" t="s">
        <v>89</v>
      </c>
      <c r="E58" t="s">
        <v>89</v>
      </c>
      <c r="F58" t="s">
        <v>89</v>
      </c>
      <c r="G58" t="s">
        <v>89</v>
      </c>
      <c r="H58" t="s">
        <v>89</v>
      </c>
      <c r="I58" t="s">
        <v>89</v>
      </c>
      <c r="J58" t="s">
        <v>89</v>
      </c>
      <c r="K58" t="s">
        <v>101</v>
      </c>
      <c r="L58" t="s">
        <v>89</v>
      </c>
      <c r="M58" t="s">
        <v>89</v>
      </c>
      <c r="N58" t="s">
        <v>89</v>
      </c>
      <c r="O58" t="s">
        <v>122</v>
      </c>
      <c r="P58" t="s">
        <v>119</v>
      </c>
      <c r="Q58" t="s">
        <v>89</v>
      </c>
      <c r="R58" t="s">
        <v>89</v>
      </c>
      <c r="S58" t="s">
        <v>89</v>
      </c>
      <c r="T58" t="s">
        <v>89</v>
      </c>
      <c r="U58" t="s">
        <v>89</v>
      </c>
      <c r="V58" t="s">
        <v>89</v>
      </c>
      <c r="W58" t="s">
        <v>89</v>
      </c>
      <c r="X58" t="s">
        <v>89</v>
      </c>
      <c r="Y58" t="s">
        <v>89</v>
      </c>
      <c r="Z58" t="s">
        <v>89</v>
      </c>
      <c r="AA58" t="s">
        <v>89</v>
      </c>
      <c r="AB58" t="s">
        <v>89</v>
      </c>
      <c r="AC58" t="s">
        <v>171</v>
      </c>
    </row>
    <row r="59" spans="1:29" x14ac:dyDescent="0.25">
      <c r="A59" t="s">
        <v>93</v>
      </c>
      <c r="B59" t="s">
        <v>163</v>
      </c>
      <c r="C59" t="s">
        <v>89</v>
      </c>
      <c r="D59" t="s">
        <v>89</v>
      </c>
      <c r="E59" t="s">
        <v>89</v>
      </c>
      <c r="F59" t="s">
        <v>89</v>
      </c>
      <c r="G59" t="s">
        <v>89</v>
      </c>
      <c r="H59" t="s">
        <v>89</v>
      </c>
      <c r="I59" t="s">
        <v>89</v>
      </c>
      <c r="J59" t="s">
        <v>89</v>
      </c>
      <c r="K59" t="s">
        <v>101</v>
      </c>
      <c r="L59" t="s">
        <v>89</v>
      </c>
      <c r="M59" t="s">
        <v>89</v>
      </c>
      <c r="N59" t="s">
        <v>89</v>
      </c>
      <c r="O59" t="s">
        <v>118</v>
      </c>
      <c r="P59" t="s">
        <v>119</v>
      </c>
      <c r="Q59" t="s">
        <v>89</v>
      </c>
      <c r="R59" t="s">
        <v>89</v>
      </c>
      <c r="S59" t="s">
        <v>89</v>
      </c>
      <c r="T59" t="s">
        <v>89</v>
      </c>
      <c r="U59" t="s">
        <v>89</v>
      </c>
      <c r="V59" t="s">
        <v>89</v>
      </c>
      <c r="W59" t="s">
        <v>89</v>
      </c>
      <c r="X59" t="s">
        <v>89</v>
      </c>
      <c r="Y59" t="s">
        <v>89</v>
      </c>
      <c r="Z59" t="s">
        <v>89</v>
      </c>
      <c r="AA59" t="s">
        <v>89</v>
      </c>
      <c r="AB59" t="s">
        <v>89</v>
      </c>
      <c r="AC59" t="s">
        <v>171</v>
      </c>
    </row>
    <row r="60" spans="1:29" x14ac:dyDescent="0.25">
      <c r="A60" t="s">
        <v>93</v>
      </c>
      <c r="B60" t="s">
        <v>163</v>
      </c>
      <c r="C60" t="s">
        <v>89</v>
      </c>
      <c r="D60" t="s">
        <v>89</v>
      </c>
      <c r="E60" t="s">
        <v>89</v>
      </c>
      <c r="F60" t="s">
        <v>89</v>
      </c>
      <c r="G60" t="s">
        <v>89</v>
      </c>
      <c r="H60" t="s">
        <v>89</v>
      </c>
      <c r="I60" t="s">
        <v>89</v>
      </c>
      <c r="J60" t="s">
        <v>89</v>
      </c>
      <c r="K60" t="s">
        <v>102</v>
      </c>
      <c r="L60" t="s">
        <v>89</v>
      </c>
      <c r="M60" t="s">
        <v>89</v>
      </c>
      <c r="N60" t="s">
        <v>89</v>
      </c>
      <c r="O60" t="s">
        <v>122</v>
      </c>
      <c r="P60" t="s">
        <v>119</v>
      </c>
      <c r="Q60" t="s">
        <v>89</v>
      </c>
      <c r="R60" t="s">
        <v>89</v>
      </c>
      <c r="S60" t="s">
        <v>89</v>
      </c>
      <c r="T60" t="s">
        <v>89</v>
      </c>
      <c r="U60" t="s">
        <v>89</v>
      </c>
      <c r="V60" t="s">
        <v>89</v>
      </c>
      <c r="W60" t="s">
        <v>89</v>
      </c>
      <c r="X60" t="s">
        <v>89</v>
      </c>
      <c r="Y60" t="s">
        <v>89</v>
      </c>
      <c r="Z60" t="s">
        <v>89</v>
      </c>
      <c r="AA60" t="s">
        <v>89</v>
      </c>
      <c r="AB60" t="s">
        <v>89</v>
      </c>
      <c r="AC60" t="s">
        <v>171</v>
      </c>
    </row>
    <row r="61" spans="1:29" x14ac:dyDescent="0.25">
      <c r="A61" t="s">
        <v>93</v>
      </c>
      <c r="B61" t="s">
        <v>163</v>
      </c>
      <c r="C61" t="s">
        <v>89</v>
      </c>
      <c r="D61" t="s">
        <v>89</v>
      </c>
      <c r="E61" t="s">
        <v>89</v>
      </c>
      <c r="F61" t="s">
        <v>89</v>
      </c>
      <c r="G61" t="s">
        <v>89</v>
      </c>
      <c r="H61" t="s">
        <v>89</v>
      </c>
      <c r="I61" t="s">
        <v>89</v>
      </c>
      <c r="J61" t="s">
        <v>89</v>
      </c>
      <c r="K61" t="s">
        <v>102</v>
      </c>
      <c r="L61" t="s">
        <v>89</v>
      </c>
      <c r="M61" t="s">
        <v>89</v>
      </c>
      <c r="N61" t="s">
        <v>89</v>
      </c>
      <c r="O61" t="s">
        <v>118</v>
      </c>
      <c r="P61" t="s">
        <v>119</v>
      </c>
      <c r="Q61" t="s">
        <v>89</v>
      </c>
      <c r="R61" t="s">
        <v>89</v>
      </c>
      <c r="S61" t="s">
        <v>89</v>
      </c>
      <c r="T61" t="s">
        <v>89</v>
      </c>
      <c r="U61" t="s">
        <v>89</v>
      </c>
      <c r="V61" t="s">
        <v>89</v>
      </c>
      <c r="W61" t="s">
        <v>89</v>
      </c>
      <c r="X61" t="s">
        <v>89</v>
      </c>
      <c r="Y61" t="s">
        <v>89</v>
      </c>
      <c r="Z61" t="s">
        <v>89</v>
      </c>
      <c r="AA61" t="s">
        <v>89</v>
      </c>
      <c r="AB61" t="s">
        <v>89</v>
      </c>
      <c r="AC61" t="s">
        <v>171</v>
      </c>
    </row>
    <row r="62" spans="1:29" x14ac:dyDescent="0.25">
      <c r="A62" t="s">
        <v>93</v>
      </c>
      <c r="B62" t="s">
        <v>163</v>
      </c>
      <c r="C62" t="s">
        <v>89</v>
      </c>
      <c r="D62" t="s">
        <v>89</v>
      </c>
      <c r="E62" t="s">
        <v>89</v>
      </c>
      <c r="F62" t="s">
        <v>89</v>
      </c>
      <c r="G62" t="s">
        <v>89</v>
      </c>
      <c r="H62" t="s">
        <v>89</v>
      </c>
      <c r="I62" t="s">
        <v>89</v>
      </c>
      <c r="J62" t="s">
        <v>89</v>
      </c>
      <c r="K62" t="s">
        <v>103</v>
      </c>
      <c r="L62" t="s">
        <v>89</v>
      </c>
      <c r="M62" t="s">
        <v>89</v>
      </c>
      <c r="N62" t="s">
        <v>89</v>
      </c>
      <c r="O62" t="s">
        <v>122</v>
      </c>
      <c r="P62" t="s">
        <v>119</v>
      </c>
      <c r="Q62" t="s">
        <v>89</v>
      </c>
      <c r="R62" t="s">
        <v>89</v>
      </c>
      <c r="S62" t="s">
        <v>89</v>
      </c>
      <c r="T62" t="s">
        <v>89</v>
      </c>
      <c r="U62" t="s">
        <v>89</v>
      </c>
      <c r="V62" t="s">
        <v>89</v>
      </c>
      <c r="W62" t="s">
        <v>89</v>
      </c>
      <c r="X62" t="s">
        <v>89</v>
      </c>
      <c r="Y62" t="s">
        <v>89</v>
      </c>
      <c r="Z62" t="s">
        <v>89</v>
      </c>
      <c r="AA62" t="s">
        <v>89</v>
      </c>
      <c r="AB62" t="s">
        <v>89</v>
      </c>
      <c r="AC62" t="s">
        <v>171</v>
      </c>
    </row>
    <row r="63" spans="1:29" x14ac:dyDescent="0.25">
      <c r="A63" t="s">
        <v>93</v>
      </c>
      <c r="B63" t="s">
        <v>163</v>
      </c>
      <c r="C63" t="s">
        <v>89</v>
      </c>
      <c r="D63" t="s">
        <v>89</v>
      </c>
      <c r="E63" t="s">
        <v>89</v>
      </c>
      <c r="F63" t="s">
        <v>89</v>
      </c>
      <c r="G63" t="s">
        <v>89</v>
      </c>
      <c r="H63" t="s">
        <v>89</v>
      </c>
      <c r="I63" t="s">
        <v>89</v>
      </c>
      <c r="J63" t="s">
        <v>89</v>
      </c>
      <c r="K63" t="s">
        <v>103</v>
      </c>
      <c r="L63" t="s">
        <v>89</v>
      </c>
      <c r="M63" t="s">
        <v>89</v>
      </c>
      <c r="N63" t="s">
        <v>89</v>
      </c>
      <c r="O63" t="s">
        <v>118</v>
      </c>
      <c r="P63" t="s">
        <v>119</v>
      </c>
      <c r="Q63" t="s">
        <v>89</v>
      </c>
      <c r="R63" t="s">
        <v>89</v>
      </c>
      <c r="S63" t="s">
        <v>89</v>
      </c>
      <c r="T63" t="s">
        <v>89</v>
      </c>
      <c r="U63" t="s">
        <v>89</v>
      </c>
      <c r="V63" t="s">
        <v>89</v>
      </c>
      <c r="W63" t="s">
        <v>89</v>
      </c>
      <c r="X63" t="s">
        <v>89</v>
      </c>
      <c r="Y63" t="s">
        <v>89</v>
      </c>
      <c r="Z63" t="s">
        <v>89</v>
      </c>
      <c r="AA63" t="s">
        <v>89</v>
      </c>
      <c r="AB63" t="s">
        <v>89</v>
      </c>
      <c r="AC63" t="s">
        <v>171</v>
      </c>
    </row>
    <row r="64" spans="1:29" x14ac:dyDescent="0.25">
      <c r="A64" t="s">
        <v>93</v>
      </c>
      <c r="B64" t="s">
        <v>163</v>
      </c>
      <c r="C64" t="s">
        <v>89</v>
      </c>
      <c r="D64" t="s">
        <v>89</v>
      </c>
      <c r="E64" t="s">
        <v>89</v>
      </c>
      <c r="F64" t="s">
        <v>89</v>
      </c>
      <c r="G64" t="s">
        <v>89</v>
      </c>
      <c r="H64" t="s">
        <v>89</v>
      </c>
      <c r="I64" t="s">
        <v>89</v>
      </c>
      <c r="J64" t="s">
        <v>89</v>
      </c>
      <c r="K64" t="s">
        <v>104</v>
      </c>
      <c r="L64" t="s">
        <v>89</v>
      </c>
      <c r="M64" t="s">
        <v>89</v>
      </c>
      <c r="N64" t="s">
        <v>89</v>
      </c>
      <c r="O64" t="s">
        <v>122</v>
      </c>
      <c r="P64" t="s">
        <v>119</v>
      </c>
      <c r="Q64" t="s">
        <v>89</v>
      </c>
      <c r="R64" t="s">
        <v>89</v>
      </c>
      <c r="S64" t="s">
        <v>89</v>
      </c>
      <c r="T64" t="s">
        <v>89</v>
      </c>
      <c r="U64" t="s">
        <v>89</v>
      </c>
      <c r="V64" t="s">
        <v>89</v>
      </c>
      <c r="W64" t="s">
        <v>89</v>
      </c>
      <c r="X64" t="s">
        <v>89</v>
      </c>
      <c r="Y64" t="s">
        <v>89</v>
      </c>
      <c r="Z64" t="s">
        <v>89</v>
      </c>
      <c r="AA64" t="s">
        <v>89</v>
      </c>
      <c r="AB64" t="s">
        <v>89</v>
      </c>
      <c r="AC64" t="s">
        <v>171</v>
      </c>
    </row>
    <row r="65" spans="1:29" x14ac:dyDescent="0.25">
      <c r="A65" t="s">
        <v>93</v>
      </c>
      <c r="B65" t="s">
        <v>163</v>
      </c>
      <c r="C65" t="s">
        <v>89</v>
      </c>
      <c r="D65" t="s">
        <v>89</v>
      </c>
      <c r="E65" t="s">
        <v>89</v>
      </c>
      <c r="F65" t="s">
        <v>89</v>
      </c>
      <c r="G65" t="s">
        <v>89</v>
      </c>
      <c r="H65" t="s">
        <v>89</v>
      </c>
      <c r="I65" t="s">
        <v>89</v>
      </c>
      <c r="J65" t="s">
        <v>89</v>
      </c>
      <c r="K65" t="s">
        <v>104</v>
      </c>
      <c r="L65" t="s">
        <v>89</v>
      </c>
      <c r="M65" t="s">
        <v>89</v>
      </c>
      <c r="N65" t="s">
        <v>89</v>
      </c>
      <c r="O65" t="s">
        <v>118</v>
      </c>
      <c r="P65" t="s">
        <v>119</v>
      </c>
      <c r="Q65" t="s">
        <v>89</v>
      </c>
      <c r="R65" t="s">
        <v>89</v>
      </c>
      <c r="S65" t="s">
        <v>89</v>
      </c>
      <c r="T65" t="s">
        <v>89</v>
      </c>
      <c r="U65" t="s">
        <v>89</v>
      </c>
      <c r="V65" t="s">
        <v>89</v>
      </c>
      <c r="W65" t="s">
        <v>89</v>
      </c>
      <c r="X65" t="s">
        <v>89</v>
      </c>
      <c r="Y65" t="s">
        <v>89</v>
      </c>
      <c r="Z65" t="s">
        <v>89</v>
      </c>
      <c r="AA65" t="s">
        <v>89</v>
      </c>
      <c r="AB65" t="s">
        <v>89</v>
      </c>
      <c r="AC65" t="s">
        <v>171</v>
      </c>
    </row>
    <row r="66" spans="1:29" x14ac:dyDescent="0.25">
      <c r="A66" t="s">
        <v>93</v>
      </c>
      <c r="B66" t="s">
        <v>163</v>
      </c>
      <c r="C66" t="s">
        <v>89</v>
      </c>
      <c r="D66" t="s">
        <v>89</v>
      </c>
      <c r="E66" t="s">
        <v>89</v>
      </c>
      <c r="F66" t="s">
        <v>89</v>
      </c>
      <c r="G66" t="s">
        <v>89</v>
      </c>
      <c r="H66" t="s">
        <v>89</v>
      </c>
      <c r="I66" t="s">
        <v>89</v>
      </c>
      <c r="J66" t="s">
        <v>89</v>
      </c>
      <c r="K66" t="s">
        <v>105</v>
      </c>
      <c r="L66" t="s">
        <v>89</v>
      </c>
      <c r="M66" t="s">
        <v>89</v>
      </c>
      <c r="N66" t="s">
        <v>89</v>
      </c>
      <c r="O66" t="s">
        <v>122</v>
      </c>
      <c r="P66" t="s">
        <v>119</v>
      </c>
      <c r="Q66" t="s">
        <v>89</v>
      </c>
      <c r="R66" t="s">
        <v>89</v>
      </c>
      <c r="S66" t="s">
        <v>89</v>
      </c>
      <c r="T66" t="s">
        <v>89</v>
      </c>
      <c r="U66" t="s">
        <v>89</v>
      </c>
      <c r="V66" t="s">
        <v>89</v>
      </c>
      <c r="W66" t="s">
        <v>89</v>
      </c>
      <c r="X66" t="s">
        <v>89</v>
      </c>
      <c r="Y66" t="s">
        <v>89</v>
      </c>
      <c r="Z66" t="s">
        <v>89</v>
      </c>
      <c r="AA66" t="s">
        <v>89</v>
      </c>
      <c r="AB66" t="s">
        <v>89</v>
      </c>
      <c r="AC66" t="s">
        <v>171</v>
      </c>
    </row>
    <row r="67" spans="1:29" x14ac:dyDescent="0.25">
      <c r="A67" t="s">
        <v>93</v>
      </c>
      <c r="B67" t="s">
        <v>163</v>
      </c>
      <c r="C67" t="s">
        <v>89</v>
      </c>
      <c r="D67" t="s">
        <v>89</v>
      </c>
      <c r="E67" t="s">
        <v>89</v>
      </c>
      <c r="F67" t="s">
        <v>89</v>
      </c>
      <c r="G67" t="s">
        <v>89</v>
      </c>
      <c r="H67" t="s">
        <v>89</v>
      </c>
      <c r="I67" t="s">
        <v>89</v>
      </c>
      <c r="J67" t="s">
        <v>89</v>
      </c>
      <c r="K67" t="s">
        <v>105</v>
      </c>
      <c r="L67" t="s">
        <v>89</v>
      </c>
      <c r="M67" t="s">
        <v>89</v>
      </c>
      <c r="N67" t="s">
        <v>89</v>
      </c>
      <c r="O67" t="s">
        <v>118</v>
      </c>
      <c r="P67" t="s">
        <v>119</v>
      </c>
      <c r="Q67" t="s">
        <v>89</v>
      </c>
      <c r="R67" t="s">
        <v>89</v>
      </c>
      <c r="S67" t="s">
        <v>89</v>
      </c>
      <c r="T67" t="s">
        <v>89</v>
      </c>
      <c r="U67" t="s">
        <v>89</v>
      </c>
      <c r="V67" t="s">
        <v>89</v>
      </c>
      <c r="W67" t="s">
        <v>89</v>
      </c>
      <c r="X67" t="s">
        <v>89</v>
      </c>
      <c r="Y67" t="s">
        <v>89</v>
      </c>
      <c r="Z67" t="s">
        <v>89</v>
      </c>
      <c r="AA67" t="s">
        <v>89</v>
      </c>
      <c r="AB67" t="s">
        <v>89</v>
      </c>
      <c r="AC67" t="s">
        <v>171</v>
      </c>
    </row>
    <row r="68" spans="1:29" x14ac:dyDescent="0.25">
      <c r="A68" t="s">
        <v>93</v>
      </c>
      <c r="B68" t="s">
        <v>163</v>
      </c>
      <c r="C68" t="s">
        <v>89</v>
      </c>
      <c r="D68" t="s">
        <v>89</v>
      </c>
      <c r="E68" t="s">
        <v>89</v>
      </c>
      <c r="F68" t="s">
        <v>89</v>
      </c>
      <c r="G68" t="s">
        <v>89</v>
      </c>
      <c r="H68" t="s">
        <v>89</v>
      </c>
      <c r="I68" t="s">
        <v>89</v>
      </c>
      <c r="J68" t="s">
        <v>89</v>
      </c>
      <c r="K68" t="s">
        <v>111</v>
      </c>
      <c r="L68" t="s">
        <v>89</v>
      </c>
      <c r="M68" t="s">
        <v>89</v>
      </c>
      <c r="N68" t="s">
        <v>89</v>
      </c>
      <c r="O68" t="s">
        <v>122</v>
      </c>
      <c r="P68" t="s">
        <v>119</v>
      </c>
      <c r="Q68" t="s">
        <v>89</v>
      </c>
      <c r="R68" t="s">
        <v>89</v>
      </c>
      <c r="S68" t="s">
        <v>89</v>
      </c>
      <c r="T68" t="s">
        <v>89</v>
      </c>
      <c r="U68" t="s">
        <v>89</v>
      </c>
      <c r="V68" t="s">
        <v>89</v>
      </c>
      <c r="W68" t="s">
        <v>89</v>
      </c>
      <c r="X68" t="s">
        <v>89</v>
      </c>
      <c r="Y68" t="s">
        <v>89</v>
      </c>
      <c r="Z68" t="s">
        <v>89</v>
      </c>
      <c r="AA68" t="s">
        <v>89</v>
      </c>
      <c r="AB68" t="s">
        <v>89</v>
      </c>
      <c r="AC68" t="s">
        <v>171</v>
      </c>
    </row>
    <row r="69" spans="1:29" x14ac:dyDescent="0.25">
      <c r="A69" t="s">
        <v>93</v>
      </c>
      <c r="B69" t="s">
        <v>163</v>
      </c>
      <c r="C69" t="s">
        <v>89</v>
      </c>
      <c r="D69" t="s">
        <v>89</v>
      </c>
      <c r="E69" t="s">
        <v>89</v>
      </c>
      <c r="F69" t="s">
        <v>89</v>
      </c>
      <c r="G69" t="s">
        <v>89</v>
      </c>
      <c r="H69" t="s">
        <v>89</v>
      </c>
      <c r="I69" t="s">
        <v>89</v>
      </c>
      <c r="J69" t="s">
        <v>89</v>
      </c>
      <c r="K69" t="s">
        <v>129</v>
      </c>
      <c r="L69" t="s">
        <v>89</v>
      </c>
      <c r="M69" t="s">
        <v>89</v>
      </c>
      <c r="N69" t="s">
        <v>89</v>
      </c>
      <c r="O69" t="s">
        <v>122</v>
      </c>
      <c r="P69" t="s">
        <v>119</v>
      </c>
      <c r="Q69" t="s">
        <v>89</v>
      </c>
      <c r="R69" t="s">
        <v>89</v>
      </c>
      <c r="S69" t="s">
        <v>89</v>
      </c>
      <c r="T69" t="s">
        <v>89</v>
      </c>
      <c r="U69" t="s">
        <v>89</v>
      </c>
      <c r="V69" t="s">
        <v>89</v>
      </c>
      <c r="W69" t="s">
        <v>89</v>
      </c>
      <c r="X69" t="s">
        <v>89</v>
      </c>
      <c r="Y69" t="s">
        <v>89</v>
      </c>
      <c r="Z69" t="s">
        <v>89</v>
      </c>
      <c r="AA69" t="s">
        <v>89</v>
      </c>
      <c r="AB69" t="s">
        <v>89</v>
      </c>
      <c r="AC69" t="s">
        <v>171</v>
      </c>
    </row>
    <row r="70" spans="1:29" x14ac:dyDescent="0.25">
      <c r="A70" t="s">
        <v>93</v>
      </c>
      <c r="B70" t="s">
        <v>163</v>
      </c>
      <c r="C70" t="s">
        <v>89</v>
      </c>
      <c r="D70" t="s">
        <v>89</v>
      </c>
      <c r="E70" t="s">
        <v>89</v>
      </c>
      <c r="F70" t="s">
        <v>89</v>
      </c>
      <c r="G70" t="s">
        <v>89</v>
      </c>
      <c r="H70" t="s">
        <v>89</v>
      </c>
      <c r="I70" t="s">
        <v>89</v>
      </c>
      <c r="J70" t="s">
        <v>89</v>
      </c>
      <c r="K70" t="s">
        <v>147</v>
      </c>
      <c r="L70" t="s">
        <v>89</v>
      </c>
      <c r="M70" t="s">
        <v>89</v>
      </c>
      <c r="N70" t="s">
        <v>89</v>
      </c>
      <c r="O70" t="s">
        <v>122</v>
      </c>
      <c r="P70" t="s">
        <v>119</v>
      </c>
      <c r="Q70" t="s">
        <v>89</v>
      </c>
      <c r="R70" t="s">
        <v>89</v>
      </c>
      <c r="S70" t="s">
        <v>89</v>
      </c>
      <c r="T70" t="s">
        <v>89</v>
      </c>
      <c r="U70" t="s">
        <v>89</v>
      </c>
      <c r="V70" t="s">
        <v>89</v>
      </c>
      <c r="W70" t="s">
        <v>89</v>
      </c>
      <c r="X70" t="s">
        <v>89</v>
      </c>
      <c r="Y70" t="s">
        <v>89</v>
      </c>
      <c r="Z70" t="s">
        <v>89</v>
      </c>
      <c r="AA70" t="s">
        <v>89</v>
      </c>
      <c r="AB70" t="s">
        <v>89</v>
      </c>
      <c r="AC70" t="s">
        <v>171</v>
      </c>
    </row>
    <row r="71" spans="1:29" x14ac:dyDescent="0.25">
      <c r="A71" t="s">
        <v>93</v>
      </c>
      <c r="B71" t="s">
        <v>163</v>
      </c>
      <c r="C71" t="s">
        <v>89</v>
      </c>
      <c r="D71" t="s">
        <v>89</v>
      </c>
      <c r="E71" t="s">
        <v>89</v>
      </c>
      <c r="F71" t="s">
        <v>89</v>
      </c>
      <c r="G71" t="s">
        <v>89</v>
      </c>
      <c r="H71" t="s">
        <v>89</v>
      </c>
      <c r="I71" t="s">
        <v>89</v>
      </c>
      <c r="J71" t="s">
        <v>89</v>
      </c>
      <c r="K71" t="s">
        <v>135</v>
      </c>
      <c r="L71" t="s">
        <v>89</v>
      </c>
      <c r="M71" t="s">
        <v>89</v>
      </c>
      <c r="N71" t="s">
        <v>89</v>
      </c>
      <c r="O71" t="s">
        <v>122</v>
      </c>
      <c r="P71" t="s">
        <v>119</v>
      </c>
      <c r="Q71" t="s">
        <v>89</v>
      </c>
      <c r="R71" t="s">
        <v>89</v>
      </c>
      <c r="S71" t="s">
        <v>89</v>
      </c>
      <c r="T71" t="s">
        <v>89</v>
      </c>
      <c r="U71" t="s">
        <v>89</v>
      </c>
      <c r="V71" t="s">
        <v>89</v>
      </c>
      <c r="W71" t="s">
        <v>89</v>
      </c>
      <c r="X71" t="s">
        <v>89</v>
      </c>
      <c r="Y71" t="s">
        <v>89</v>
      </c>
      <c r="Z71" t="s">
        <v>89</v>
      </c>
      <c r="AA71" t="s">
        <v>89</v>
      </c>
      <c r="AB71" t="s">
        <v>89</v>
      </c>
      <c r="AC71" t="s">
        <v>171</v>
      </c>
    </row>
    <row r="72" spans="1:29" x14ac:dyDescent="0.25">
      <c r="A72" t="s">
        <v>93</v>
      </c>
      <c r="B72" t="s">
        <v>163</v>
      </c>
      <c r="C72" t="s">
        <v>89</v>
      </c>
      <c r="D72" t="s">
        <v>89</v>
      </c>
      <c r="E72" t="s">
        <v>89</v>
      </c>
      <c r="F72" t="s">
        <v>89</v>
      </c>
      <c r="G72" t="s">
        <v>89</v>
      </c>
      <c r="H72" t="s">
        <v>89</v>
      </c>
      <c r="I72" t="s">
        <v>89</v>
      </c>
      <c r="J72" t="s">
        <v>89</v>
      </c>
      <c r="K72" t="s">
        <v>124</v>
      </c>
      <c r="L72" t="s">
        <v>89</v>
      </c>
      <c r="M72" t="s">
        <v>89</v>
      </c>
      <c r="N72" t="s">
        <v>89</v>
      </c>
      <c r="O72" t="s">
        <v>122</v>
      </c>
      <c r="P72" t="s">
        <v>119</v>
      </c>
      <c r="Q72" t="s">
        <v>89</v>
      </c>
      <c r="R72" t="s">
        <v>89</v>
      </c>
      <c r="S72" t="s">
        <v>89</v>
      </c>
      <c r="T72" t="s">
        <v>89</v>
      </c>
      <c r="U72" t="s">
        <v>89</v>
      </c>
      <c r="V72" t="s">
        <v>89</v>
      </c>
      <c r="W72" t="s">
        <v>89</v>
      </c>
      <c r="X72" t="s">
        <v>89</v>
      </c>
      <c r="Y72" t="s">
        <v>89</v>
      </c>
      <c r="Z72" t="s">
        <v>89</v>
      </c>
      <c r="AA72" t="s">
        <v>89</v>
      </c>
      <c r="AB72" t="s">
        <v>89</v>
      </c>
      <c r="AC72" t="s">
        <v>171</v>
      </c>
    </row>
    <row r="73" spans="1:29" x14ac:dyDescent="0.25">
      <c r="A73" t="s">
        <v>93</v>
      </c>
      <c r="B73" t="s">
        <v>163</v>
      </c>
      <c r="C73" t="s">
        <v>89</v>
      </c>
      <c r="D73" t="s">
        <v>89</v>
      </c>
      <c r="E73" t="s">
        <v>89</v>
      </c>
      <c r="F73" t="s">
        <v>89</v>
      </c>
      <c r="G73" t="s">
        <v>89</v>
      </c>
      <c r="H73" t="s">
        <v>89</v>
      </c>
      <c r="I73" t="s">
        <v>89</v>
      </c>
      <c r="J73" t="s">
        <v>89</v>
      </c>
      <c r="K73" t="s">
        <v>151</v>
      </c>
      <c r="L73" t="s">
        <v>89</v>
      </c>
      <c r="M73" t="s">
        <v>89</v>
      </c>
      <c r="N73" t="s">
        <v>89</v>
      </c>
      <c r="O73" t="s">
        <v>118</v>
      </c>
      <c r="P73" t="s">
        <v>119</v>
      </c>
      <c r="Q73" t="s">
        <v>89</v>
      </c>
      <c r="R73" t="s">
        <v>89</v>
      </c>
      <c r="S73" t="s">
        <v>89</v>
      </c>
      <c r="T73" t="s">
        <v>89</v>
      </c>
      <c r="U73" t="s">
        <v>89</v>
      </c>
      <c r="V73" t="s">
        <v>89</v>
      </c>
      <c r="W73" t="s">
        <v>89</v>
      </c>
      <c r="X73" t="s">
        <v>89</v>
      </c>
      <c r="Y73" t="s">
        <v>89</v>
      </c>
      <c r="Z73" t="s">
        <v>89</v>
      </c>
      <c r="AA73" t="s">
        <v>89</v>
      </c>
      <c r="AB73" t="s">
        <v>89</v>
      </c>
      <c r="AC73" t="s">
        <v>171</v>
      </c>
    </row>
    <row r="74" spans="1:29" x14ac:dyDescent="0.25">
      <c r="A74" t="s">
        <v>93</v>
      </c>
      <c r="B74" t="s">
        <v>163</v>
      </c>
      <c r="C74" t="s">
        <v>89</v>
      </c>
      <c r="D74" t="s">
        <v>89</v>
      </c>
      <c r="E74" t="s">
        <v>89</v>
      </c>
      <c r="F74" t="s">
        <v>89</v>
      </c>
      <c r="G74" t="s">
        <v>89</v>
      </c>
      <c r="H74" t="s">
        <v>89</v>
      </c>
      <c r="I74" t="s">
        <v>89</v>
      </c>
      <c r="J74" t="s">
        <v>89</v>
      </c>
      <c r="K74" t="s">
        <v>112</v>
      </c>
      <c r="L74" t="s">
        <v>89</v>
      </c>
      <c r="M74" t="s">
        <v>89</v>
      </c>
      <c r="N74" t="s">
        <v>89</v>
      </c>
      <c r="O74" t="s">
        <v>122</v>
      </c>
      <c r="P74" t="s">
        <v>119</v>
      </c>
      <c r="Q74" t="s">
        <v>89</v>
      </c>
      <c r="R74" t="s">
        <v>89</v>
      </c>
      <c r="S74" t="s">
        <v>89</v>
      </c>
      <c r="T74" t="s">
        <v>89</v>
      </c>
      <c r="U74" t="s">
        <v>89</v>
      </c>
      <c r="V74" t="s">
        <v>89</v>
      </c>
      <c r="W74" t="s">
        <v>89</v>
      </c>
      <c r="X74" t="s">
        <v>89</v>
      </c>
      <c r="Y74" t="s">
        <v>89</v>
      </c>
      <c r="Z74" t="s">
        <v>89</v>
      </c>
      <c r="AA74" t="s">
        <v>89</v>
      </c>
      <c r="AB74" t="s">
        <v>89</v>
      </c>
      <c r="AC74" t="s">
        <v>171</v>
      </c>
    </row>
    <row r="75" spans="1:29" x14ac:dyDescent="0.25">
      <c r="A75" t="s">
        <v>93</v>
      </c>
      <c r="B75" t="s">
        <v>163</v>
      </c>
      <c r="C75" t="s">
        <v>89</v>
      </c>
      <c r="D75" t="s">
        <v>89</v>
      </c>
      <c r="E75" t="s">
        <v>89</v>
      </c>
      <c r="F75" t="s">
        <v>89</v>
      </c>
      <c r="G75" t="s">
        <v>89</v>
      </c>
      <c r="H75" t="s">
        <v>89</v>
      </c>
      <c r="I75" t="s">
        <v>89</v>
      </c>
      <c r="J75" t="s">
        <v>89</v>
      </c>
      <c r="K75" t="s">
        <v>112</v>
      </c>
      <c r="L75" t="s">
        <v>89</v>
      </c>
      <c r="M75" t="s">
        <v>89</v>
      </c>
      <c r="N75" t="s">
        <v>89</v>
      </c>
      <c r="O75" t="s">
        <v>118</v>
      </c>
      <c r="P75" t="s">
        <v>119</v>
      </c>
      <c r="Q75" t="s">
        <v>89</v>
      </c>
      <c r="R75" t="s">
        <v>89</v>
      </c>
      <c r="S75" t="s">
        <v>89</v>
      </c>
      <c r="T75" t="s">
        <v>89</v>
      </c>
      <c r="U75" t="s">
        <v>89</v>
      </c>
      <c r="V75" t="s">
        <v>89</v>
      </c>
      <c r="W75" t="s">
        <v>89</v>
      </c>
      <c r="X75" t="s">
        <v>89</v>
      </c>
      <c r="Y75" t="s">
        <v>89</v>
      </c>
      <c r="Z75" t="s">
        <v>89</v>
      </c>
      <c r="AA75" t="s">
        <v>89</v>
      </c>
      <c r="AB75" t="s">
        <v>89</v>
      </c>
      <c r="AC75" t="s">
        <v>171</v>
      </c>
    </row>
    <row r="76" spans="1:29" x14ac:dyDescent="0.25">
      <c r="A76" t="s">
        <v>93</v>
      </c>
      <c r="B76" t="s">
        <v>163</v>
      </c>
      <c r="C76" t="s">
        <v>89</v>
      </c>
      <c r="D76" t="s">
        <v>89</v>
      </c>
      <c r="E76" t="s">
        <v>89</v>
      </c>
      <c r="F76" t="s">
        <v>89</v>
      </c>
      <c r="G76" t="s">
        <v>89</v>
      </c>
      <c r="H76" t="s">
        <v>89</v>
      </c>
      <c r="I76" t="s">
        <v>89</v>
      </c>
      <c r="J76" t="s">
        <v>89</v>
      </c>
      <c r="K76" t="s">
        <v>106</v>
      </c>
      <c r="L76" t="s">
        <v>89</v>
      </c>
      <c r="M76" t="s">
        <v>89</v>
      </c>
      <c r="N76" t="s">
        <v>89</v>
      </c>
      <c r="O76" t="s">
        <v>122</v>
      </c>
      <c r="P76" t="s">
        <v>119</v>
      </c>
      <c r="Q76" t="s">
        <v>89</v>
      </c>
      <c r="R76" t="s">
        <v>89</v>
      </c>
      <c r="S76" t="s">
        <v>89</v>
      </c>
      <c r="T76" t="s">
        <v>89</v>
      </c>
      <c r="U76" t="s">
        <v>89</v>
      </c>
      <c r="V76" t="s">
        <v>89</v>
      </c>
      <c r="W76" t="s">
        <v>89</v>
      </c>
      <c r="X76" t="s">
        <v>89</v>
      </c>
      <c r="Y76" t="s">
        <v>89</v>
      </c>
      <c r="Z76" t="s">
        <v>89</v>
      </c>
      <c r="AA76" t="s">
        <v>89</v>
      </c>
      <c r="AB76" t="s">
        <v>89</v>
      </c>
      <c r="AC76" t="s">
        <v>171</v>
      </c>
    </row>
    <row r="77" spans="1:29" x14ac:dyDescent="0.25">
      <c r="A77" t="s">
        <v>93</v>
      </c>
      <c r="B77" t="s">
        <v>163</v>
      </c>
      <c r="C77" t="s">
        <v>89</v>
      </c>
      <c r="D77" t="s">
        <v>89</v>
      </c>
      <c r="E77" t="s">
        <v>89</v>
      </c>
      <c r="F77" t="s">
        <v>89</v>
      </c>
      <c r="G77" t="s">
        <v>89</v>
      </c>
      <c r="H77" t="s">
        <v>89</v>
      </c>
      <c r="I77" t="s">
        <v>89</v>
      </c>
      <c r="J77" t="s">
        <v>89</v>
      </c>
      <c r="K77" t="s">
        <v>107</v>
      </c>
      <c r="L77" t="s">
        <v>89</v>
      </c>
      <c r="M77" t="s">
        <v>89</v>
      </c>
      <c r="N77" t="s">
        <v>89</v>
      </c>
      <c r="O77" t="s">
        <v>122</v>
      </c>
      <c r="P77" t="s">
        <v>119</v>
      </c>
      <c r="Q77" t="s">
        <v>89</v>
      </c>
      <c r="R77" t="s">
        <v>89</v>
      </c>
      <c r="S77" t="s">
        <v>89</v>
      </c>
      <c r="T77" t="s">
        <v>89</v>
      </c>
      <c r="U77" t="s">
        <v>89</v>
      </c>
      <c r="V77" t="s">
        <v>89</v>
      </c>
      <c r="W77" t="s">
        <v>89</v>
      </c>
      <c r="X77" t="s">
        <v>89</v>
      </c>
      <c r="Y77" t="s">
        <v>89</v>
      </c>
      <c r="Z77" t="s">
        <v>89</v>
      </c>
      <c r="AA77" t="s">
        <v>89</v>
      </c>
      <c r="AB77" t="s">
        <v>89</v>
      </c>
      <c r="AC77" t="s">
        <v>171</v>
      </c>
    </row>
    <row r="78" spans="1:29" x14ac:dyDescent="0.25">
      <c r="A78" t="s">
        <v>93</v>
      </c>
      <c r="B78" t="s">
        <v>163</v>
      </c>
      <c r="C78" t="s">
        <v>89</v>
      </c>
      <c r="D78" t="s">
        <v>89</v>
      </c>
      <c r="E78" t="s">
        <v>89</v>
      </c>
      <c r="F78" t="s">
        <v>89</v>
      </c>
      <c r="G78" t="s">
        <v>89</v>
      </c>
      <c r="H78" t="s">
        <v>89</v>
      </c>
      <c r="I78" t="s">
        <v>89</v>
      </c>
      <c r="J78" t="s">
        <v>89</v>
      </c>
      <c r="K78" t="s">
        <v>107</v>
      </c>
      <c r="L78" t="s">
        <v>89</v>
      </c>
      <c r="M78" t="s">
        <v>89</v>
      </c>
      <c r="N78" t="s">
        <v>89</v>
      </c>
      <c r="O78" t="s">
        <v>118</v>
      </c>
      <c r="P78" t="s">
        <v>119</v>
      </c>
      <c r="Q78" t="s">
        <v>89</v>
      </c>
      <c r="R78" t="s">
        <v>89</v>
      </c>
      <c r="S78" t="s">
        <v>89</v>
      </c>
      <c r="T78" t="s">
        <v>89</v>
      </c>
      <c r="U78" t="s">
        <v>89</v>
      </c>
      <c r="V78" t="s">
        <v>89</v>
      </c>
      <c r="W78" t="s">
        <v>89</v>
      </c>
      <c r="X78" t="s">
        <v>89</v>
      </c>
      <c r="Y78" t="s">
        <v>89</v>
      </c>
      <c r="Z78" t="s">
        <v>89</v>
      </c>
      <c r="AA78" t="s">
        <v>89</v>
      </c>
      <c r="AB78" t="s">
        <v>89</v>
      </c>
      <c r="AC78" t="s">
        <v>171</v>
      </c>
    </row>
    <row r="79" spans="1:29" x14ac:dyDescent="0.25">
      <c r="A79" t="s">
        <v>93</v>
      </c>
      <c r="B79" t="s">
        <v>163</v>
      </c>
      <c r="C79" t="s">
        <v>89</v>
      </c>
      <c r="D79" t="s">
        <v>89</v>
      </c>
      <c r="E79" t="s">
        <v>89</v>
      </c>
      <c r="F79" t="s">
        <v>89</v>
      </c>
      <c r="G79" t="s">
        <v>89</v>
      </c>
      <c r="H79" t="s">
        <v>89</v>
      </c>
      <c r="I79" t="s">
        <v>89</v>
      </c>
      <c r="J79" t="s">
        <v>89</v>
      </c>
      <c r="K79" t="s">
        <v>160</v>
      </c>
      <c r="L79" t="s">
        <v>89</v>
      </c>
      <c r="M79" t="s">
        <v>89</v>
      </c>
      <c r="N79" t="s">
        <v>89</v>
      </c>
      <c r="O79" t="s">
        <v>122</v>
      </c>
      <c r="P79" t="s">
        <v>119</v>
      </c>
      <c r="Q79" t="s">
        <v>89</v>
      </c>
      <c r="R79" t="s">
        <v>89</v>
      </c>
      <c r="S79" t="s">
        <v>89</v>
      </c>
      <c r="T79" t="s">
        <v>89</v>
      </c>
      <c r="U79" t="s">
        <v>89</v>
      </c>
      <c r="V79" t="s">
        <v>89</v>
      </c>
      <c r="W79" t="s">
        <v>89</v>
      </c>
      <c r="X79" t="s">
        <v>89</v>
      </c>
      <c r="Y79" t="s">
        <v>89</v>
      </c>
      <c r="Z79" t="s">
        <v>89</v>
      </c>
      <c r="AA79" t="s">
        <v>89</v>
      </c>
      <c r="AB79" t="s">
        <v>89</v>
      </c>
      <c r="AC79" t="s">
        <v>171</v>
      </c>
    </row>
    <row r="80" spans="1:29" x14ac:dyDescent="0.25">
      <c r="A80" t="s">
        <v>93</v>
      </c>
      <c r="B80" t="s">
        <v>163</v>
      </c>
      <c r="C80" t="s">
        <v>89</v>
      </c>
      <c r="D80" t="s">
        <v>89</v>
      </c>
      <c r="E80" t="s">
        <v>89</v>
      </c>
      <c r="F80" t="s">
        <v>89</v>
      </c>
      <c r="G80" t="s">
        <v>89</v>
      </c>
      <c r="H80" t="s">
        <v>89</v>
      </c>
      <c r="I80" t="s">
        <v>89</v>
      </c>
      <c r="J80" t="s">
        <v>89</v>
      </c>
      <c r="K80" t="s">
        <v>172</v>
      </c>
      <c r="L80" t="s">
        <v>89</v>
      </c>
      <c r="M80" t="s">
        <v>89</v>
      </c>
      <c r="N80" t="s">
        <v>89</v>
      </c>
      <c r="O80" t="s">
        <v>122</v>
      </c>
      <c r="P80" t="s">
        <v>119</v>
      </c>
      <c r="Q80" t="s">
        <v>89</v>
      </c>
      <c r="R80" t="s">
        <v>89</v>
      </c>
      <c r="S80" t="s">
        <v>89</v>
      </c>
      <c r="T80" t="s">
        <v>89</v>
      </c>
      <c r="U80" t="s">
        <v>89</v>
      </c>
      <c r="V80" t="s">
        <v>89</v>
      </c>
      <c r="W80" t="s">
        <v>89</v>
      </c>
      <c r="X80" t="s">
        <v>89</v>
      </c>
      <c r="Y80" t="s">
        <v>89</v>
      </c>
      <c r="Z80" t="s">
        <v>89</v>
      </c>
      <c r="AA80" t="s">
        <v>89</v>
      </c>
      <c r="AB80" t="s">
        <v>89</v>
      </c>
      <c r="AC80" t="s">
        <v>171</v>
      </c>
    </row>
    <row r="81" spans="1:29" x14ac:dyDescent="0.25">
      <c r="A81" t="s">
        <v>93</v>
      </c>
      <c r="B81" t="s">
        <v>163</v>
      </c>
      <c r="C81" t="s">
        <v>89</v>
      </c>
      <c r="D81" t="s">
        <v>89</v>
      </c>
      <c r="E81" t="s">
        <v>89</v>
      </c>
      <c r="F81" t="s">
        <v>89</v>
      </c>
      <c r="G81" t="s">
        <v>89</v>
      </c>
      <c r="H81" t="s">
        <v>89</v>
      </c>
      <c r="I81" t="s">
        <v>89</v>
      </c>
      <c r="J81" t="s">
        <v>89</v>
      </c>
      <c r="K81" t="s">
        <v>173</v>
      </c>
      <c r="L81" t="s">
        <v>89</v>
      </c>
      <c r="M81" t="s">
        <v>89</v>
      </c>
      <c r="N81" t="s">
        <v>89</v>
      </c>
      <c r="O81" t="s">
        <v>122</v>
      </c>
      <c r="P81" t="s">
        <v>119</v>
      </c>
      <c r="Q81" t="s">
        <v>89</v>
      </c>
      <c r="R81" t="s">
        <v>89</v>
      </c>
      <c r="S81" t="s">
        <v>89</v>
      </c>
      <c r="T81" t="s">
        <v>89</v>
      </c>
      <c r="U81" t="s">
        <v>89</v>
      </c>
      <c r="V81" t="s">
        <v>89</v>
      </c>
      <c r="W81" t="s">
        <v>89</v>
      </c>
      <c r="X81" t="s">
        <v>89</v>
      </c>
      <c r="Y81" t="s">
        <v>89</v>
      </c>
      <c r="Z81" t="s">
        <v>89</v>
      </c>
      <c r="AA81" t="s">
        <v>89</v>
      </c>
      <c r="AB81" t="s">
        <v>89</v>
      </c>
      <c r="AC81" t="s">
        <v>171</v>
      </c>
    </row>
    <row r="82" spans="1:29" x14ac:dyDescent="0.25">
      <c r="A82" t="s">
        <v>93</v>
      </c>
      <c r="B82" t="s">
        <v>163</v>
      </c>
      <c r="C82" t="s">
        <v>89</v>
      </c>
      <c r="D82" t="s">
        <v>89</v>
      </c>
      <c r="E82" t="s">
        <v>89</v>
      </c>
      <c r="F82" t="s">
        <v>89</v>
      </c>
      <c r="G82" t="s">
        <v>89</v>
      </c>
      <c r="H82" t="s">
        <v>89</v>
      </c>
      <c r="I82" t="s">
        <v>89</v>
      </c>
      <c r="J82" t="s">
        <v>89</v>
      </c>
      <c r="K82" t="s">
        <v>157</v>
      </c>
      <c r="L82" t="s">
        <v>89</v>
      </c>
      <c r="M82" t="s">
        <v>89</v>
      </c>
      <c r="N82" t="s">
        <v>89</v>
      </c>
      <c r="O82" t="s">
        <v>122</v>
      </c>
      <c r="P82" t="s">
        <v>119</v>
      </c>
      <c r="Q82" t="s">
        <v>89</v>
      </c>
      <c r="R82" t="s">
        <v>89</v>
      </c>
      <c r="S82" t="s">
        <v>89</v>
      </c>
      <c r="T82" t="s">
        <v>89</v>
      </c>
      <c r="U82" t="s">
        <v>89</v>
      </c>
      <c r="V82" t="s">
        <v>89</v>
      </c>
      <c r="W82" t="s">
        <v>89</v>
      </c>
      <c r="X82" t="s">
        <v>89</v>
      </c>
      <c r="Y82" t="s">
        <v>89</v>
      </c>
      <c r="Z82" t="s">
        <v>89</v>
      </c>
      <c r="AA82" t="s">
        <v>89</v>
      </c>
      <c r="AB82" t="s">
        <v>89</v>
      </c>
      <c r="AC82" t="s">
        <v>171</v>
      </c>
    </row>
    <row r="83" spans="1:29" x14ac:dyDescent="0.25">
      <c r="A83" t="s">
        <v>93</v>
      </c>
      <c r="B83" t="s">
        <v>163</v>
      </c>
      <c r="C83" t="s">
        <v>89</v>
      </c>
      <c r="D83" t="s">
        <v>89</v>
      </c>
      <c r="E83" t="s">
        <v>89</v>
      </c>
      <c r="F83" t="s">
        <v>89</v>
      </c>
      <c r="G83" t="s">
        <v>89</v>
      </c>
      <c r="H83" t="s">
        <v>89</v>
      </c>
      <c r="I83" t="s">
        <v>89</v>
      </c>
      <c r="J83" t="s">
        <v>89</v>
      </c>
      <c r="K83" t="s">
        <v>155</v>
      </c>
      <c r="L83" t="s">
        <v>89</v>
      </c>
      <c r="M83" t="s">
        <v>89</v>
      </c>
      <c r="N83" t="s">
        <v>89</v>
      </c>
      <c r="O83" t="s">
        <v>122</v>
      </c>
      <c r="P83" t="s">
        <v>119</v>
      </c>
      <c r="Q83" t="s">
        <v>89</v>
      </c>
      <c r="R83" t="s">
        <v>89</v>
      </c>
      <c r="S83" t="s">
        <v>89</v>
      </c>
      <c r="T83" t="s">
        <v>89</v>
      </c>
      <c r="U83" t="s">
        <v>89</v>
      </c>
      <c r="V83" t="s">
        <v>89</v>
      </c>
      <c r="W83" t="s">
        <v>89</v>
      </c>
      <c r="X83" t="s">
        <v>89</v>
      </c>
      <c r="Y83" t="s">
        <v>89</v>
      </c>
      <c r="Z83" t="s">
        <v>89</v>
      </c>
      <c r="AA83" t="s">
        <v>89</v>
      </c>
      <c r="AB83" t="s">
        <v>89</v>
      </c>
      <c r="AC83" t="s">
        <v>171</v>
      </c>
    </row>
    <row r="84" spans="1:29" x14ac:dyDescent="0.25">
      <c r="A84" t="s">
        <v>93</v>
      </c>
      <c r="B84" t="s">
        <v>163</v>
      </c>
      <c r="C84" t="s">
        <v>89</v>
      </c>
      <c r="D84" t="s">
        <v>89</v>
      </c>
      <c r="E84" t="s">
        <v>89</v>
      </c>
      <c r="F84" t="s">
        <v>89</v>
      </c>
      <c r="G84" t="s">
        <v>89</v>
      </c>
      <c r="H84" t="s">
        <v>89</v>
      </c>
      <c r="I84" t="s">
        <v>89</v>
      </c>
      <c r="J84" t="s">
        <v>89</v>
      </c>
      <c r="K84" t="s">
        <v>174</v>
      </c>
      <c r="L84" t="s">
        <v>89</v>
      </c>
      <c r="M84" t="s">
        <v>89</v>
      </c>
      <c r="N84" t="s">
        <v>89</v>
      </c>
      <c r="O84" t="s">
        <v>122</v>
      </c>
      <c r="P84" t="s">
        <v>119</v>
      </c>
      <c r="Q84" t="s">
        <v>89</v>
      </c>
      <c r="R84" t="s">
        <v>89</v>
      </c>
      <c r="S84" t="s">
        <v>89</v>
      </c>
      <c r="T84" t="s">
        <v>89</v>
      </c>
      <c r="U84" t="s">
        <v>89</v>
      </c>
      <c r="V84" t="s">
        <v>89</v>
      </c>
      <c r="W84" t="s">
        <v>89</v>
      </c>
      <c r="X84" t="s">
        <v>89</v>
      </c>
      <c r="Y84" t="s">
        <v>89</v>
      </c>
      <c r="Z84" t="s">
        <v>89</v>
      </c>
      <c r="AA84" t="s">
        <v>89</v>
      </c>
      <c r="AB84" t="s">
        <v>89</v>
      </c>
      <c r="AC84" t="s">
        <v>171</v>
      </c>
    </row>
    <row r="85" spans="1:29" x14ac:dyDescent="0.25">
      <c r="A85" t="s">
        <v>93</v>
      </c>
      <c r="B85" t="s">
        <v>163</v>
      </c>
      <c r="C85" t="s">
        <v>89</v>
      </c>
      <c r="D85" t="s">
        <v>89</v>
      </c>
      <c r="E85" t="s">
        <v>89</v>
      </c>
      <c r="F85" t="s">
        <v>89</v>
      </c>
      <c r="G85" t="s">
        <v>89</v>
      </c>
      <c r="H85" t="s">
        <v>89</v>
      </c>
      <c r="I85" t="s">
        <v>89</v>
      </c>
      <c r="J85" t="s">
        <v>89</v>
      </c>
      <c r="K85" t="s">
        <v>136</v>
      </c>
      <c r="L85" t="s">
        <v>89</v>
      </c>
      <c r="M85" t="s">
        <v>89</v>
      </c>
      <c r="N85" t="s">
        <v>89</v>
      </c>
      <c r="O85" t="s">
        <v>122</v>
      </c>
      <c r="P85" t="s">
        <v>119</v>
      </c>
      <c r="Q85" t="s">
        <v>89</v>
      </c>
      <c r="R85" t="s">
        <v>89</v>
      </c>
      <c r="S85" t="s">
        <v>89</v>
      </c>
      <c r="T85" t="s">
        <v>89</v>
      </c>
      <c r="U85" t="s">
        <v>89</v>
      </c>
      <c r="V85" t="s">
        <v>89</v>
      </c>
      <c r="W85" t="s">
        <v>89</v>
      </c>
      <c r="X85" t="s">
        <v>89</v>
      </c>
      <c r="Y85" t="s">
        <v>89</v>
      </c>
      <c r="Z85" t="s">
        <v>89</v>
      </c>
      <c r="AA85" t="s">
        <v>89</v>
      </c>
      <c r="AB85" t="s">
        <v>89</v>
      </c>
      <c r="AC85" t="s">
        <v>171</v>
      </c>
    </row>
    <row r="86" spans="1:29" x14ac:dyDescent="0.25">
      <c r="A86" t="s">
        <v>93</v>
      </c>
      <c r="B86" t="s">
        <v>163</v>
      </c>
      <c r="C86" t="s">
        <v>89</v>
      </c>
      <c r="D86" t="s">
        <v>89</v>
      </c>
      <c r="E86" t="s">
        <v>89</v>
      </c>
      <c r="F86" t="s">
        <v>89</v>
      </c>
      <c r="G86" t="s">
        <v>89</v>
      </c>
      <c r="H86" t="s">
        <v>89</v>
      </c>
      <c r="I86" t="s">
        <v>89</v>
      </c>
      <c r="J86" t="s">
        <v>89</v>
      </c>
      <c r="K86" t="s">
        <v>136</v>
      </c>
      <c r="L86" t="s">
        <v>89</v>
      </c>
      <c r="M86" t="s">
        <v>89</v>
      </c>
      <c r="N86" t="s">
        <v>89</v>
      </c>
      <c r="O86" t="s">
        <v>118</v>
      </c>
      <c r="P86" t="s">
        <v>119</v>
      </c>
      <c r="Q86" t="s">
        <v>89</v>
      </c>
      <c r="R86" t="s">
        <v>89</v>
      </c>
      <c r="S86" t="s">
        <v>89</v>
      </c>
      <c r="T86" t="s">
        <v>89</v>
      </c>
      <c r="U86" t="s">
        <v>89</v>
      </c>
      <c r="V86" t="s">
        <v>89</v>
      </c>
      <c r="W86" t="s">
        <v>89</v>
      </c>
      <c r="X86" t="s">
        <v>89</v>
      </c>
      <c r="Y86" t="s">
        <v>89</v>
      </c>
      <c r="Z86" t="s">
        <v>89</v>
      </c>
      <c r="AA86" t="s">
        <v>89</v>
      </c>
      <c r="AB86" t="s">
        <v>89</v>
      </c>
      <c r="AC86" t="s">
        <v>171</v>
      </c>
    </row>
    <row r="87" spans="1:29" x14ac:dyDescent="0.25">
      <c r="A87" t="s">
        <v>93</v>
      </c>
      <c r="B87" t="s">
        <v>163</v>
      </c>
      <c r="C87" t="s">
        <v>89</v>
      </c>
      <c r="D87" t="s">
        <v>89</v>
      </c>
      <c r="E87" t="s">
        <v>89</v>
      </c>
      <c r="F87" t="s">
        <v>89</v>
      </c>
      <c r="G87" t="s">
        <v>89</v>
      </c>
      <c r="H87" t="s">
        <v>89</v>
      </c>
      <c r="I87" t="s">
        <v>89</v>
      </c>
      <c r="J87" t="s">
        <v>89</v>
      </c>
      <c r="K87" t="s">
        <v>153</v>
      </c>
      <c r="L87" t="s">
        <v>89</v>
      </c>
      <c r="M87" t="s">
        <v>89</v>
      </c>
      <c r="N87" t="s">
        <v>89</v>
      </c>
      <c r="O87" t="s">
        <v>118</v>
      </c>
      <c r="P87" t="s">
        <v>119</v>
      </c>
      <c r="Q87" t="s">
        <v>89</v>
      </c>
      <c r="R87" t="s">
        <v>89</v>
      </c>
      <c r="S87" t="s">
        <v>89</v>
      </c>
      <c r="T87" t="s">
        <v>89</v>
      </c>
      <c r="U87" t="s">
        <v>89</v>
      </c>
      <c r="V87" t="s">
        <v>89</v>
      </c>
      <c r="W87" t="s">
        <v>89</v>
      </c>
      <c r="X87" t="s">
        <v>89</v>
      </c>
      <c r="Y87" t="s">
        <v>89</v>
      </c>
      <c r="Z87" t="s">
        <v>89</v>
      </c>
      <c r="AA87" t="s">
        <v>89</v>
      </c>
      <c r="AB87" t="s">
        <v>89</v>
      </c>
      <c r="AC87" t="s">
        <v>171</v>
      </c>
    </row>
    <row r="88" spans="1:29" x14ac:dyDescent="0.25">
      <c r="A88" t="s">
        <v>93</v>
      </c>
      <c r="B88" t="s">
        <v>163</v>
      </c>
      <c r="C88" t="s">
        <v>89</v>
      </c>
      <c r="D88" t="s">
        <v>89</v>
      </c>
      <c r="E88" t="s">
        <v>89</v>
      </c>
      <c r="F88" t="s">
        <v>89</v>
      </c>
      <c r="G88" t="s">
        <v>89</v>
      </c>
      <c r="H88" t="s">
        <v>89</v>
      </c>
      <c r="I88" t="s">
        <v>89</v>
      </c>
      <c r="J88" t="s">
        <v>89</v>
      </c>
      <c r="K88" t="s">
        <v>158</v>
      </c>
      <c r="L88" t="s">
        <v>89</v>
      </c>
      <c r="M88" t="s">
        <v>89</v>
      </c>
      <c r="N88" t="s">
        <v>89</v>
      </c>
      <c r="O88" t="s">
        <v>122</v>
      </c>
      <c r="P88" t="s">
        <v>119</v>
      </c>
      <c r="Q88" t="s">
        <v>89</v>
      </c>
      <c r="R88" t="s">
        <v>89</v>
      </c>
      <c r="S88" t="s">
        <v>89</v>
      </c>
      <c r="T88" t="s">
        <v>89</v>
      </c>
      <c r="U88" t="s">
        <v>89</v>
      </c>
      <c r="V88" t="s">
        <v>89</v>
      </c>
      <c r="W88" t="s">
        <v>89</v>
      </c>
      <c r="X88" t="s">
        <v>89</v>
      </c>
      <c r="Y88" t="s">
        <v>89</v>
      </c>
      <c r="Z88" t="s">
        <v>89</v>
      </c>
      <c r="AA88" t="s">
        <v>89</v>
      </c>
      <c r="AB88" t="s">
        <v>89</v>
      </c>
      <c r="AC88" t="s">
        <v>171</v>
      </c>
    </row>
    <row r="89" spans="1:29" x14ac:dyDescent="0.25">
      <c r="A89" t="s">
        <v>93</v>
      </c>
      <c r="B89" t="s">
        <v>163</v>
      </c>
      <c r="C89" t="s">
        <v>89</v>
      </c>
      <c r="D89" t="s">
        <v>89</v>
      </c>
      <c r="E89" t="s">
        <v>89</v>
      </c>
      <c r="F89" t="s">
        <v>89</v>
      </c>
      <c r="G89" t="s">
        <v>89</v>
      </c>
      <c r="H89" t="s">
        <v>89</v>
      </c>
      <c r="I89" t="s">
        <v>89</v>
      </c>
      <c r="J89" t="s">
        <v>89</v>
      </c>
      <c r="K89" t="s">
        <v>175</v>
      </c>
      <c r="L89" t="s">
        <v>89</v>
      </c>
      <c r="M89" t="s">
        <v>89</v>
      </c>
      <c r="N89" t="s">
        <v>89</v>
      </c>
      <c r="O89" t="s">
        <v>122</v>
      </c>
      <c r="P89" t="s">
        <v>119</v>
      </c>
      <c r="Q89" t="s">
        <v>89</v>
      </c>
      <c r="R89" t="s">
        <v>89</v>
      </c>
      <c r="S89" t="s">
        <v>89</v>
      </c>
      <c r="T89" t="s">
        <v>89</v>
      </c>
      <c r="U89" t="s">
        <v>89</v>
      </c>
      <c r="V89" t="s">
        <v>89</v>
      </c>
      <c r="W89" t="s">
        <v>89</v>
      </c>
      <c r="X89" t="s">
        <v>89</v>
      </c>
      <c r="Y89" t="s">
        <v>89</v>
      </c>
      <c r="Z89" t="s">
        <v>89</v>
      </c>
      <c r="AA89" t="s">
        <v>89</v>
      </c>
      <c r="AB89" t="s">
        <v>89</v>
      </c>
      <c r="AC89" t="s">
        <v>171</v>
      </c>
    </row>
    <row r="90" spans="1:29" x14ac:dyDescent="0.25">
      <c r="A90" t="s">
        <v>93</v>
      </c>
      <c r="B90" t="s">
        <v>163</v>
      </c>
      <c r="C90" t="s">
        <v>89</v>
      </c>
      <c r="D90" t="s">
        <v>89</v>
      </c>
      <c r="E90" t="s">
        <v>89</v>
      </c>
      <c r="F90" t="s">
        <v>89</v>
      </c>
      <c r="G90" t="s">
        <v>89</v>
      </c>
      <c r="H90" t="s">
        <v>89</v>
      </c>
      <c r="I90" t="s">
        <v>89</v>
      </c>
      <c r="J90" t="s">
        <v>89</v>
      </c>
      <c r="K90" t="s">
        <v>162</v>
      </c>
      <c r="L90" t="s">
        <v>89</v>
      </c>
      <c r="M90" t="s">
        <v>89</v>
      </c>
      <c r="N90" t="s">
        <v>89</v>
      </c>
      <c r="O90" t="s">
        <v>118</v>
      </c>
      <c r="P90" t="s">
        <v>119</v>
      </c>
      <c r="Q90" t="s">
        <v>89</v>
      </c>
      <c r="R90" t="s">
        <v>89</v>
      </c>
      <c r="S90" t="s">
        <v>89</v>
      </c>
      <c r="T90" t="s">
        <v>89</v>
      </c>
      <c r="U90" t="s">
        <v>89</v>
      </c>
      <c r="V90" t="s">
        <v>89</v>
      </c>
      <c r="W90" t="s">
        <v>89</v>
      </c>
      <c r="X90" t="s">
        <v>89</v>
      </c>
      <c r="Y90" t="s">
        <v>89</v>
      </c>
      <c r="Z90" t="s">
        <v>89</v>
      </c>
      <c r="AA90" t="s">
        <v>89</v>
      </c>
      <c r="AB90" t="s">
        <v>89</v>
      </c>
      <c r="AC90" t="s">
        <v>171</v>
      </c>
    </row>
    <row r="91" spans="1:29" x14ac:dyDescent="0.25">
      <c r="A91" t="s">
        <v>93</v>
      </c>
      <c r="B91" t="s">
        <v>163</v>
      </c>
      <c r="C91" t="s">
        <v>89</v>
      </c>
      <c r="D91" t="s">
        <v>89</v>
      </c>
      <c r="E91" t="s">
        <v>89</v>
      </c>
      <c r="F91" t="s">
        <v>89</v>
      </c>
      <c r="G91" t="s">
        <v>89</v>
      </c>
      <c r="H91" t="s">
        <v>89</v>
      </c>
      <c r="I91" t="s">
        <v>89</v>
      </c>
      <c r="J91" t="s">
        <v>89</v>
      </c>
      <c r="K91" t="s">
        <v>154</v>
      </c>
      <c r="L91" t="s">
        <v>89</v>
      </c>
      <c r="M91" t="s">
        <v>89</v>
      </c>
      <c r="N91" t="s">
        <v>89</v>
      </c>
      <c r="O91" t="s">
        <v>122</v>
      </c>
      <c r="P91" t="s">
        <v>119</v>
      </c>
      <c r="Q91" t="s">
        <v>89</v>
      </c>
      <c r="R91" t="s">
        <v>89</v>
      </c>
      <c r="S91" t="s">
        <v>89</v>
      </c>
      <c r="T91" t="s">
        <v>89</v>
      </c>
      <c r="U91" t="s">
        <v>89</v>
      </c>
      <c r="V91" t="s">
        <v>89</v>
      </c>
      <c r="W91" t="s">
        <v>89</v>
      </c>
      <c r="X91" t="s">
        <v>89</v>
      </c>
      <c r="Y91" t="s">
        <v>89</v>
      </c>
      <c r="Z91" t="s">
        <v>89</v>
      </c>
      <c r="AA91" t="s">
        <v>89</v>
      </c>
      <c r="AB91" t="s">
        <v>89</v>
      </c>
      <c r="AC91" t="s">
        <v>171</v>
      </c>
    </row>
    <row r="92" spans="1:29" x14ac:dyDescent="0.25">
      <c r="A92" t="s">
        <v>93</v>
      </c>
      <c r="B92" t="s">
        <v>163</v>
      </c>
      <c r="C92" t="s">
        <v>89</v>
      </c>
      <c r="D92" t="s">
        <v>89</v>
      </c>
      <c r="E92" t="s">
        <v>89</v>
      </c>
      <c r="F92" t="s">
        <v>89</v>
      </c>
      <c r="G92" t="s">
        <v>89</v>
      </c>
      <c r="H92" t="s">
        <v>89</v>
      </c>
      <c r="I92" t="s">
        <v>89</v>
      </c>
      <c r="J92" t="s">
        <v>89</v>
      </c>
      <c r="K92" t="s">
        <v>176</v>
      </c>
      <c r="L92" t="s">
        <v>89</v>
      </c>
      <c r="M92" t="s">
        <v>89</v>
      </c>
      <c r="N92" t="s">
        <v>89</v>
      </c>
      <c r="O92" t="s">
        <v>122</v>
      </c>
      <c r="P92" t="s">
        <v>119</v>
      </c>
      <c r="Q92" t="s">
        <v>89</v>
      </c>
      <c r="R92" t="s">
        <v>89</v>
      </c>
      <c r="S92" t="s">
        <v>89</v>
      </c>
      <c r="T92" t="s">
        <v>89</v>
      </c>
      <c r="U92" t="s">
        <v>89</v>
      </c>
      <c r="V92" t="s">
        <v>89</v>
      </c>
      <c r="W92" t="s">
        <v>89</v>
      </c>
      <c r="X92" t="s">
        <v>89</v>
      </c>
      <c r="Y92" t="s">
        <v>89</v>
      </c>
      <c r="Z92" t="s">
        <v>89</v>
      </c>
      <c r="AA92" t="s">
        <v>89</v>
      </c>
      <c r="AB92" t="s">
        <v>89</v>
      </c>
      <c r="AC92" t="s">
        <v>171</v>
      </c>
    </row>
    <row r="93" spans="1:29" x14ac:dyDescent="0.25">
      <c r="A93" t="s">
        <v>93</v>
      </c>
      <c r="B93" t="s">
        <v>163</v>
      </c>
      <c r="C93" t="s">
        <v>89</v>
      </c>
      <c r="D93" t="s">
        <v>89</v>
      </c>
      <c r="E93" t="s">
        <v>89</v>
      </c>
      <c r="F93" t="s">
        <v>89</v>
      </c>
      <c r="G93" t="s">
        <v>89</v>
      </c>
      <c r="H93" t="s">
        <v>89</v>
      </c>
      <c r="I93" t="s">
        <v>89</v>
      </c>
      <c r="J93" t="s">
        <v>89</v>
      </c>
      <c r="K93" t="s">
        <v>177</v>
      </c>
      <c r="L93" t="s">
        <v>89</v>
      </c>
      <c r="M93" t="s">
        <v>89</v>
      </c>
      <c r="N93" t="s">
        <v>89</v>
      </c>
      <c r="O93" t="s">
        <v>122</v>
      </c>
      <c r="P93" t="s">
        <v>119</v>
      </c>
      <c r="Q93" t="s">
        <v>89</v>
      </c>
      <c r="R93" t="s">
        <v>89</v>
      </c>
      <c r="S93" t="s">
        <v>89</v>
      </c>
      <c r="T93" t="s">
        <v>89</v>
      </c>
      <c r="U93" t="s">
        <v>89</v>
      </c>
      <c r="V93" t="s">
        <v>89</v>
      </c>
      <c r="W93" t="s">
        <v>89</v>
      </c>
      <c r="X93" t="s">
        <v>89</v>
      </c>
      <c r="Y93" t="s">
        <v>89</v>
      </c>
      <c r="Z93" t="s">
        <v>89</v>
      </c>
      <c r="AA93" t="s">
        <v>89</v>
      </c>
      <c r="AB93" t="s">
        <v>89</v>
      </c>
      <c r="AC93" t="s">
        <v>171</v>
      </c>
    </row>
    <row r="94" spans="1:29" x14ac:dyDescent="0.25">
      <c r="A94" t="s">
        <v>93</v>
      </c>
      <c r="B94" t="s">
        <v>163</v>
      </c>
      <c r="C94" t="s">
        <v>89</v>
      </c>
      <c r="D94" t="s">
        <v>89</v>
      </c>
      <c r="E94" t="s">
        <v>89</v>
      </c>
      <c r="F94" t="s">
        <v>89</v>
      </c>
      <c r="G94" t="s">
        <v>89</v>
      </c>
      <c r="H94" t="s">
        <v>89</v>
      </c>
      <c r="I94" t="s">
        <v>89</v>
      </c>
      <c r="J94" t="s">
        <v>89</v>
      </c>
      <c r="K94" t="s">
        <v>138</v>
      </c>
      <c r="L94" t="s">
        <v>89</v>
      </c>
      <c r="M94" t="s">
        <v>89</v>
      </c>
      <c r="N94" t="s">
        <v>89</v>
      </c>
      <c r="O94" t="s">
        <v>122</v>
      </c>
      <c r="P94" t="s">
        <v>120</v>
      </c>
      <c r="Q94" t="s">
        <v>89</v>
      </c>
      <c r="R94" t="s">
        <v>89</v>
      </c>
      <c r="S94" t="s">
        <v>89</v>
      </c>
      <c r="T94" t="s">
        <v>89</v>
      </c>
      <c r="U94" t="s">
        <v>89</v>
      </c>
      <c r="V94" t="s">
        <v>89</v>
      </c>
      <c r="W94" t="s">
        <v>89</v>
      </c>
      <c r="X94" t="s">
        <v>89</v>
      </c>
      <c r="Y94" t="s">
        <v>89</v>
      </c>
      <c r="Z94" t="s">
        <v>89</v>
      </c>
      <c r="AA94" t="s">
        <v>89</v>
      </c>
      <c r="AB94" t="s">
        <v>89</v>
      </c>
      <c r="AC94" t="s">
        <v>178</v>
      </c>
    </row>
    <row r="95" spans="1:29" x14ac:dyDescent="0.25">
      <c r="A95" t="s">
        <v>93</v>
      </c>
      <c r="B95" t="s">
        <v>163</v>
      </c>
      <c r="C95" t="s">
        <v>89</v>
      </c>
      <c r="D95" t="s">
        <v>89</v>
      </c>
      <c r="E95" t="s">
        <v>89</v>
      </c>
      <c r="F95" t="s">
        <v>89</v>
      </c>
      <c r="G95" t="s">
        <v>89</v>
      </c>
      <c r="H95" t="s">
        <v>89</v>
      </c>
      <c r="I95" t="s">
        <v>89</v>
      </c>
      <c r="J95" t="s">
        <v>89</v>
      </c>
      <c r="K95" t="s">
        <v>138</v>
      </c>
      <c r="L95" t="s">
        <v>89</v>
      </c>
      <c r="M95" t="s">
        <v>89</v>
      </c>
      <c r="N95" t="s">
        <v>89</v>
      </c>
      <c r="O95" t="s">
        <v>118</v>
      </c>
      <c r="P95" t="s">
        <v>120</v>
      </c>
      <c r="Q95" t="s">
        <v>89</v>
      </c>
      <c r="R95" t="s">
        <v>89</v>
      </c>
      <c r="S95" t="s">
        <v>89</v>
      </c>
      <c r="T95" t="s">
        <v>89</v>
      </c>
      <c r="U95" t="s">
        <v>89</v>
      </c>
      <c r="V95" t="s">
        <v>89</v>
      </c>
      <c r="W95" t="s">
        <v>89</v>
      </c>
      <c r="X95" t="s">
        <v>89</v>
      </c>
      <c r="Y95" t="s">
        <v>89</v>
      </c>
      <c r="Z95" t="s">
        <v>89</v>
      </c>
      <c r="AA95" t="s">
        <v>89</v>
      </c>
      <c r="AB95" t="s">
        <v>89</v>
      </c>
      <c r="AC95" t="s">
        <v>178</v>
      </c>
    </row>
    <row r="96" spans="1:29" x14ac:dyDescent="0.25">
      <c r="A96" t="s">
        <v>93</v>
      </c>
      <c r="B96" t="s">
        <v>163</v>
      </c>
      <c r="C96" t="s">
        <v>89</v>
      </c>
      <c r="D96" t="s">
        <v>89</v>
      </c>
      <c r="E96" t="s">
        <v>89</v>
      </c>
      <c r="F96" t="s">
        <v>89</v>
      </c>
      <c r="G96" t="s">
        <v>89</v>
      </c>
      <c r="H96" t="s">
        <v>89</v>
      </c>
      <c r="I96" t="s">
        <v>89</v>
      </c>
      <c r="J96" t="s">
        <v>89</v>
      </c>
      <c r="K96" t="s">
        <v>130</v>
      </c>
      <c r="L96" t="s">
        <v>89</v>
      </c>
      <c r="M96" t="s">
        <v>89</v>
      </c>
      <c r="N96" t="s">
        <v>89</v>
      </c>
      <c r="O96" t="s">
        <v>122</v>
      </c>
      <c r="P96" t="s">
        <v>120</v>
      </c>
      <c r="Q96" t="s">
        <v>89</v>
      </c>
      <c r="R96" t="s">
        <v>89</v>
      </c>
      <c r="S96" t="s">
        <v>89</v>
      </c>
      <c r="T96" t="s">
        <v>89</v>
      </c>
      <c r="U96" t="s">
        <v>89</v>
      </c>
      <c r="V96" t="s">
        <v>89</v>
      </c>
      <c r="W96" t="s">
        <v>89</v>
      </c>
      <c r="X96" t="s">
        <v>89</v>
      </c>
      <c r="Y96" t="s">
        <v>89</v>
      </c>
      <c r="Z96" t="s">
        <v>89</v>
      </c>
      <c r="AA96" t="s">
        <v>89</v>
      </c>
      <c r="AB96" t="s">
        <v>89</v>
      </c>
      <c r="AC96" t="s">
        <v>178</v>
      </c>
    </row>
    <row r="97" spans="1:29" x14ac:dyDescent="0.25">
      <c r="A97" t="s">
        <v>93</v>
      </c>
      <c r="B97" t="s">
        <v>163</v>
      </c>
      <c r="C97" t="s">
        <v>89</v>
      </c>
      <c r="D97" t="s">
        <v>89</v>
      </c>
      <c r="E97" t="s">
        <v>89</v>
      </c>
      <c r="F97" t="s">
        <v>89</v>
      </c>
      <c r="G97" t="s">
        <v>89</v>
      </c>
      <c r="H97" t="s">
        <v>89</v>
      </c>
      <c r="I97" t="s">
        <v>89</v>
      </c>
      <c r="J97" t="s">
        <v>89</v>
      </c>
      <c r="K97" t="s">
        <v>130</v>
      </c>
      <c r="L97" t="s">
        <v>89</v>
      </c>
      <c r="M97" t="s">
        <v>89</v>
      </c>
      <c r="N97" t="s">
        <v>89</v>
      </c>
      <c r="O97" t="s">
        <v>118</v>
      </c>
      <c r="P97" t="s">
        <v>120</v>
      </c>
      <c r="Q97" t="s">
        <v>89</v>
      </c>
      <c r="R97" t="s">
        <v>89</v>
      </c>
      <c r="S97" t="s">
        <v>89</v>
      </c>
      <c r="T97" t="s">
        <v>89</v>
      </c>
      <c r="U97" t="s">
        <v>89</v>
      </c>
      <c r="V97" t="s">
        <v>89</v>
      </c>
      <c r="W97" t="s">
        <v>89</v>
      </c>
      <c r="X97" t="s">
        <v>89</v>
      </c>
      <c r="Y97" t="s">
        <v>89</v>
      </c>
      <c r="Z97" t="s">
        <v>89</v>
      </c>
      <c r="AA97" t="s">
        <v>89</v>
      </c>
      <c r="AB97" t="s">
        <v>89</v>
      </c>
      <c r="AC97" t="s">
        <v>178</v>
      </c>
    </row>
    <row r="98" spans="1:29" x14ac:dyDescent="0.25">
      <c r="A98" t="s">
        <v>93</v>
      </c>
      <c r="B98" t="s">
        <v>163</v>
      </c>
      <c r="C98" t="s">
        <v>89</v>
      </c>
      <c r="D98" t="s">
        <v>89</v>
      </c>
      <c r="E98" t="s">
        <v>89</v>
      </c>
      <c r="F98" t="s">
        <v>89</v>
      </c>
      <c r="G98" t="s">
        <v>89</v>
      </c>
      <c r="H98" t="s">
        <v>89</v>
      </c>
      <c r="I98" t="s">
        <v>89</v>
      </c>
      <c r="J98" t="s">
        <v>89</v>
      </c>
      <c r="K98" t="s">
        <v>113</v>
      </c>
      <c r="L98" t="s">
        <v>89</v>
      </c>
      <c r="M98" t="s">
        <v>89</v>
      </c>
      <c r="N98" t="s">
        <v>89</v>
      </c>
      <c r="O98" t="s">
        <v>122</v>
      </c>
      <c r="P98" t="s">
        <v>120</v>
      </c>
      <c r="Q98" t="s">
        <v>89</v>
      </c>
      <c r="R98" t="s">
        <v>89</v>
      </c>
      <c r="S98" t="s">
        <v>89</v>
      </c>
      <c r="T98" t="s">
        <v>89</v>
      </c>
      <c r="U98" t="s">
        <v>89</v>
      </c>
      <c r="V98" t="s">
        <v>89</v>
      </c>
      <c r="W98" t="s">
        <v>89</v>
      </c>
      <c r="X98" t="s">
        <v>89</v>
      </c>
      <c r="Y98" t="s">
        <v>89</v>
      </c>
      <c r="Z98" t="s">
        <v>89</v>
      </c>
      <c r="AA98" t="s">
        <v>89</v>
      </c>
      <c r="AB98" t="s">
        <v>89</v>
      </c>
      <c r="AC98" t="s">
        <v>178</v>
      </c>
    </row>
    <row r="99" spans="1:29" x14ac:dyDescent="0.25">
      <c r="A99" t="s">
        <v>93</v>
      </c>
      <c r="B99" t="s">
        <v>163</v>
      </c>
      <c r="C99" t="s">
        <v>89</v>
      </c>
      <c r="D99" t="s">
        <v>89</v>
      </c>
      <c r="E99" t="s">
        <v>89</v>
      </c>
      <c r="F99" t="s">
        <v>89</v>
      </c>
      <c r="G99" t="s">
        <v>89</v>
      </c>
      <c r="H99" t="s">
        <v>89</v>
      </c>
      <c r="I99" t="s">
        <v>89</v>
      </c>
      <c r="J99" t="s">
        <v>89</v>
      </c>
      <c r="K99" t="s">
        <v>113</v>
      </c>
      <c r="L99" t="s">
        <v>89</v>
      </c>
      <c r="M99" t="s">
        <v>89</v>
      </c>
      <c r="N99" t="s">
        <v>89</v>
      </c>
      <c r="O99" t="s">
        <v>118</v>
      </c>
      <c r="P99" t="s">
        <v>120</v>
      </c>
      <c r="Q99" t="s">
        <v>89</v>
      </c>
      <c r="R99" t="s">
        <v>89</v>
      </c>
      <c r="S99" t="s">
        <v>89</v>
      </c>
      <c r="T99" t="s">
        <v>89</v>
      </c>
      <c r="U99" t="s">
        <v>89</v>
      </c>
      <c r="V99" t="s">
        <v>89</v>
      </c>
      <c r="W99" t="s">
        <v>89</v>
      </c>
      <c r="X99" t="s">
        <v>89</v>
      </c>
      <c r="Y99" t="s">
        <v>89</v>
      </c>
      <c r="Z99" t="s">
        <v>89</v>
      </c>
      <c r="AA99" t="s">
        <v>89</v>
      </c>
      <c r="AB99" t="s">
        <v>89</v>
      </c>
      <c r="AC99" t="s">
        <v>178</v>
      </c>
    </row>
    <row r="100" spans="1:29" x14ac:dyDescent="0.25">
      <c r="A100" t="s">
        <v>93</v>
      </c>
      <c r="B100" t="s">
        <v>163</v>
      </c>
      <c r="C100" t="s">
        <v>89</v>
      </c>
      <c r="D100" t="s">
        <v>89</v>
      </c>
      <c r="E100" t="s">
        <v>89</v>
      </c>
      <c r="F100" t="s">
        <v>89</v>
      </c>
      <c r="G100" t="s">
        <v>89</v>
      </c>
      <c r="H100" t="s">
        <v>89</v>
      </c>
      <c r="I100" t="s">
        <v>89</v>
      </c>
      <c r="J100" t="s">
        <v>89</v>
      </c>
      <c r="K100" t="s">
        <v>148</v>
      </c>
      <c r="L100" t="s">
        <v>89</v>
      </c>
      <c r="M100" t="s">
        <v>89</v>
      </c>
      <c r="N100" t="s">
        <v>89</v>
      </c>
      <c r="O100" t="s">
        <v>122</v>
      </c>
      <c r="P100" t="s">
        <v>120</v>
      </c>
      <c r="Q100" t="s">
        <v>89</v>
      </c>
      <c r="R100" t="s">
        <v>89</v>
      </c>
      <c r="S100" t="s">
        <v>89</v>
      </c>
      <c r="T100" t="s">
        <v>89</v>
      </c>
      <c r="U100" t="s">
        <v>89</v>
      </c>
      <c r="V100" t="s">
        <v>89</v>
      </c>
      <c r="W100" t="s">
        <v>89</v>
      </c>
      <c r="X100" t="s">
        <v>89</v>
      </c>
      <c r="Y100" t="s">
        <v>89</v>
      </c>
      <c r="Z100" t="s">
        <v>89</v>
      </c>
      <c r="AA100" t="s">
        <v>89</v>
      </c>
      <c r="AB100" t="s">
        <v>89</v>
      </c>
      <c r="AC100" t="s">
        <v>178</v>
      </c>
    </row>
    <row r="101" spans="1:29" x14ac:dyDescent="0.25">
      <c r="A101" t="s">
        <v>93</v>
      </c>
      <c r="B101" t="s">
        <v>163</v>
      </c>
      <c r="C101" t="s">
        <v>89</v>
      </c>
      <c r="D101" t="s">
        <v>89</v>
      </c>
      <c r="E101" t="s">
        <v>89</v>
      </c>
      <c r="F101" t="s">
        <v>89</v>
      </c>
      <c r="G101" t="s">
        <v>89</v>
      </c>
      <c r="H101" t="s">
        <v>89</v>
      </c>
      <c r="I101" t="s">
        <v>89</v>
      </c>
      <c r="J101" t="s">
        <v>89</v>
      </c>
      <c r="K101" t="s">
        <v>149</v>
      </c>
      <c r="L101" t="s">
        <v>89</v>
      </c>
      <c r="M101" t="s">
        <v>89</v>
      </c>
      <c r="N101" t="s">
        <v>89</v>
      </c>
      <c r="O101" t="s">
        <v>122</v>
      </c>
      <c r="P101" t="s">
        <v>120</v>
      </c>
      <c r="Q101" t="s">
        <v>89</v>
      </c>
      <c r="R101" t="s">
        <v>89</v>
      </c>
      <c r="S101" t="s">
        <v>89</v>
      </c>
      <c r="T101" t="s">
        <v>89</v>
      </c>
      <c r="U101" t="s">
        <v>89</v>
      </c>
      <c r="V101" t="s">
        <v>89</v>
      </c>
      <c r="W101" t="s">
        <v>89</v>
      </c>
      <c r="X101" t="s">
        <v>89</v>
      </c>
      <c r="Y101" t="s">
        <v>89</v>
      </c>
      <c r="Z101" t="s">
        <v>89</v>
      </c>
      <c r="AA101" t="s">
        <v>89</v>
      </c>
      <c r="AB101" t="s">
        <v>89</v>
      </c>
      <c r="AC101" t="s">
        <v>178</v>
      </c>
    </row>
    <row r="102" spans="1:29" x14ac:dyDescent="0.25">
      <c r="A102" t="s">
        <v>93</v>
      </c>
      <c r="B102" t="s">
        <v>163</v>
      </c>
      <c r="C102" t="s">
        <v>89</v>
      </c>
      <c r="D102" t="s">
        <v>89</v>
      </c>
      <c r="E102" t="s">
        <v>89</v>
      </c>
      <c r="F102" t="s">
        <v>89</v>
      </c>
      <c r="G102" t="s">
        <v>89</v>
      </c>
      <c r="H102" t="s">
        <v>89</v>
      </c>
      <c r="I102" t="s">
        <v>89</v>
      </c>
      <c r="J102" t="s">
        <v>89</v>
      </c>
      <c r="K102" t="s">
        <v>161</v>
      </c>
      <c r="L102" t="s">
        <v>89</v>
      </c>
      <c r="M102" t="s">
        <v>89</v>
      </c>
      <c r="N102" t="s">
        <v>89</v>
      </c>
      <c r="O102" t="s">
        <v>122</v>
      </c>
      <c r="P102" t="s">
        <v>120</v>
      </c>
      <c r="Q102" t="s">
        <v>89</v>
      </c>
      <c r="R102" t="s">
        <v>89</v>
      </c>
      <c r="S102" t="s">
        <v>89</v>
      </c>
      <c r="T102" t="s">
        <v>89</v>
      </c>
      <c r="U102" t="s">
        <v>89</v>
      </c>
      <c r="V102" t="s">
        <v>89</v>
      </c>
      <c r="W102" t="s">
        <v>89</v>
      </c>
      <c r="X102" t="s">
        <v>89</v>
      </c>
      <c r="Y102" t="s">
        <v>89</v>
      </c>
      <c r="Z102" t="s">
        <v>89</v>
      </c>
      <c r="AA102" t="s">
        <v>89</v>
      </c>
      <c r="AB102" t="s">
        <v>89</v>
      </c>
      <c r="AC102" t="s">
        <v>178</v>
      </c>
    </row>
    <row r="103" spans="1:29" x14ac:dyDescent="0.25">
      <c r="A103" t="s">
        <v>93</v>
      </c>
      <c r="B103" t="s">
        <v>163</v>
      </c>
      <c r="C103" t="s">
        <v>89</v>
      </c>
      <c r="D103" t="s">
        <v>89</v>
      </c>
      <c r="E103" t="s">
        <v>89</v>
      </c>
      <c r="F103" t="s">
        <v>89</v>
      </c>
      <c r="G103" t="s">
        <v>89</v>
      </c>
      <c r="H103" t="s">
        <v>89</v>
      </c>
      <c r="I103" t="s">
        <v>89</v>
      </c>
      <c r="J103" t="s">
        <v>89</v>
      </c>
      <c r="K103" t="s">
        <v>121</v>
      </c>
      <c r="L103" t="s">
        <v>89</v>
      </c>
      <c r="M103" t="s">
        <v>89</v>
      </c>
      <c r="N103" t="s">
        <v>89</v>
      </c>
      <c r="O103" t="s">
        <v>118</v>
      </c>
      <c r="P103" t="s">
        <v>120</v>
      </c>
      <c r="Q103" t="s">
        <v>89</v>
      </c>
      <c r="R103" t="s">
        <v>89</v>
      </c>
      <c r="S103" t="s">
        <v>89</v>
      </c>
      <c r="T103" t="s">
        <v>89</v>
      </c>
      <c r="U103" t="s">
        <v>89</v>
      </c>
      <c r="V103" t="s">
        <v>89</v>
      </c>
      <c r="W103" t="s">
        <v>89</v>
      </c>
      <c r="X103" t="s">
        <v>89</v>
      </c>
      <c r="Y103" t="s">
        <v>89</v>
      </c>
      <c r="Z103" t="s">
        <v>89</v>
      </c>
      <c r="AA103" t="s">
        <v>89</v>
      </c>
      <c r="AB103" t="s">
        <v>89</v>
      </c>
      <c r="AC103" t="s">
        <v>178</v>
      </c>
    </row>
    <row r="104" spans="1:29" x14ac:dyDescent="0.25">
      <c r="A104" t="s">
        <v>93</v>
      </c>
      <c r="B104" t="s">
        <v>163</v>
      </c>
      <c r="C104" t="s">
        <v>89</v>
      </c>
      <c r="D104" t="s">
        <v>89</v>
      </c>
      <c r="E104" t="s">
        <v>89</v>
      </c>
      <c r="F104" t="s">
        <v>89</v>
      </c>
      <c r="G104" t="s">
        <v>89</v>
      </c>
      <c r="H104" t="s">
        <v>89</v>
      </c>
      <c r="I104" t="s">
        <v>89</v>
      </c>
      <c r="J104" t="s">
        <v>89</v>
      </c>
      <c r="K104" t="s">
        <v>116</v>
      </c>
      <c r="L104" t="s">
        <v>89</v>
      </c>
      <c r="M104" t="s">
        <v>89</v>
      </c>
      <c r="N104" t="s">
        <v>89</v>
      </c>
      <c r="O104" t="s">
        <v>122</v>
      </c>
      <c r="P104" t="s">
        <v>120</v>
      </c>
      <c r="Q104" t="s">
        <v>89</v>
      </c>
      <c r="R104" t="s">
        <v>89</v>
      </c>
      <c r="S104" t="s">
        <v>89</v>
      </c>
      <c r="T104" t="s">
        <v>89</v>
      </c>
      <c r="U104" t="s">
        <v>89</v>
      </c>
      <c r="V104" t="s">
        <v>89</v>
      </c>
      <c r="W104" t="s">
        <v>89</v>
      </c>
      <c r="X104" t="s">
        <v>89</v>
      </c>
      <c r="Y104" t="s">
        <v>89</v>
      </c>
      <c r="Z104" t="s">
        <v>89</v>
      </c>
      <c r="AA104" t="s">
        <v>89</v>
      </c>
      <c r="AB104" t="s">
        <v>89</v>
      </c>
      <c r="AC104" t="s">
        <v>178</v>
      </c>
    </row>
    <row r="105" spans="1:29" x14ac:dyDescent="0.25">
      <c r="A105" t="s">
        <v>93</v>
      </c>
      <c r="B105" t="s">
        <v>163</v>
      </c>
      <c r="C105" t="s">
        <v>89</v>
      </c>
      <c r="D105" t="s">
        <v>89</v>
      </c>
      <c r="E105" t="s">
        <v>89</v>
      </c>
      <c r="F105" t="s">
        <v>89</v>
      </c>
      <c r="G105" t="s">
        <v>89</v>
      </c>
      <c r="H105" t="s">
        <v>89</v>
      </c>
      <c r="I105" t="s">
        <v>89</v>
      </c>
      <c r="J105" t="s">
        <v>89</v>
      </c>
      <c r="K105" t="s">
        <v>116</v>
      </c>
      <c r="L105" t="s">
        <v>89</v>
      </c>
      <c r="M105" t="s">
        <v>89</v>
      </c>
      <c r="N105" t="s">
        <v>89</v>
      </c>
      <c r="O105" t="s">
        <v>118</v>
      </c>
      <c r="P105" t="s">
        <v>120</v>
      </c>
      <c r="Q105" t="s">
        <v>89</v>
      </c>
      <c r="R105" t="s">
        <v>89</v>
      </c>
      <c r="S105" t="s">
        <v>89</v>
      </c>
      <c r="T105" t="s">
        <v>89</v>
      </c>
      <c r="U105" t="s">
        <v>89</v>
      </c>
      <c r="V105" t="s">
        <v>89</v>
      </c>
      <c r="W105" t="s">
        <v>89</v>
      </c>
      <c r="X105" t="s">
        <v>89</v>
      </c>
      <c r="Y105" t="s">
        <v>89</v>
      </c>
      <c r="Z105" t="s">
        <v>89</v>
      </c>
      <c r="AA105" t="s">
        <v>89</v>
      </c>
      <c r="AB105" t="s">
        <v>89</v>
      </c>
      <c r="AC105" t="s">
        <v>178</v>
      </c>
    </row>
    <row r="106" spans="1:29" x14ac:dyDescent="0.25">
      <c r="A106" t="s">
        <v>93</v>
      </c>
      <c r="B106" t="s">
        <v>163</v>
      </c>
      <c r="C106" t="s">
        <v>89</v>
      </c>
      <c r="D106" t="s">
        <v>89</v>
      </c>
      <c r="E106" t="s">
        <v>89</v>
      </c>
      <c r="F106" t="s">
        <v>89</v>
      </c>
      <c r="G106" t="s">
        <v>89</v>
      </c>
      <c r="H106" t="s">
        <v>89</v>
      </c>
      <c r="I106" t="s">
        <v>89</v>
      </c>
      <c r="J106" t="s">
        <v>89</v>
      </c>
      <c r="K106" t="s">
        <v>117</v>
      </c>
      <c r="L106" t="s">
        <v>89</v>
      </c>
      <c r="M106" t="s">
        <v>89</v>
      </c>
      <c r="N106" t="s">
        <v>89</v>
      </c>
      <c r="O106" t="s">
        <v>122</v>
      </c>
      <c r="P106" t="s">
        <v>120</v>
      </c>
      <c r="Q106" t="s">
        <v>89</v>
      </c>
      <c r="R106" t="s">
        <v>89</v>
      </c>
      <c r="S106" t="s">
        <v>89</v>
      </c>
      <c r="T106" t="s">
        <v>89</v>
      </c>
      <c r="U106" t="s">
        <v>89</v>
      </c>
      <c r="V106" t="s">
        <v>89</v>
      </c>
      <c r="W106" t="s">
        <v>89</v>
      </c>
      <c r="X106" t="s">
        <v>89</v>
      </c>
      <c r="Y106" t="s">
        <v>89</v>
      </c>
      <c r="Z106" t="s">
        <v>89</v>
      </c>
      <c r="AA106" t="s">
        <v>89</v>
      </c>
      <c r="AB106" t="s">
        <v>89</v>
      </c>
      <c r="AC106" t="s">
        <v>178</v>
      </c>
    </row>
    <row r="107" spans="1:29" x14ac:dyDescent="0.25">
      <c r="A107" t="s">
        <v>93</v>
      </c>
      <c r="B107" t="s">
        <v>163</v>
      </c>
      <c r="C107" t="s">
        <v>89</v>
      </c>
      <c r="D107" t="s">
        <v>89</v>
      </c>
      <c r="E107" t="s">
        <v>89</v>
      </c>
      <c r="F107" t="s">
        <v>89</v>
      </c>
      <c r="G107" t="s">
        <v>89</v>
      </c>
      <c r="H107" t="s">
        <v>89</v>
      </c>
      <c r="I107" t="s">
        <v>89</v>
      </c>
      <c r="J107" t="s">
        <v>89</v>
      </c>
      <c r="K107" t="s">
        <v>117</v>
      </c>
      <c r="L107" t="s">
        <v>89</v>
      </c>
      <c r="M107" t="s">
        <v>89</v>
      </c>
      <c r="N107" t="s">
        <v>89</v>
      </c>
      <c r="O107" t="s">
        <v>118</v>
      </c>
      <c r="P107" t="s">
        <v>120</v>
      </c>
      <c r="Q107" t="s">
        <v>89</v>
      </c>
      <c r="R107" t="s">
        <v>89</v>
      </c>
      <c r="S107" t="s">
        <v>89</v>
      </c>
      <c r="T107" t="s">
        <v>89</v>
      </c>
      <c r="U107" t="s">
        <v>89</v>
      </c>
      <c r="V107" t="s">
        <v>89</v>
      </c>
      <c r="W107" t="s">
        <v>89</v>
      </c>
      <c r="X107" t="s">
        <v>89</v>
      </c>
      <c r="Y107" t="s">
        <v>89</v>
      </c>
      <c r="Z107" t="s">
        <v>89</v>
      </c>
      <c r="AA107" t="s">
        <v>89</v>
      </c>
      <c r="AB107" t="s">
        <v>89</v>
      </c>
      <c r="AC107" t="s">
        <v>178</v>
      </c>
    </row>
    <row r="108" spans="1:29" x14ac:dyDescent="0.25">
      <c r="A108" t="s">
        <v>93</v>
      </c>
      <c r="B108" t="s">
        <v>163</v>
      </c>
      <c r="C108" t="s">
        <v>89</v>
      </c>
      <c r="D108" t="s">
        <v>89</v>
      </c>
      <c r="E108" t="s">
        <v>89</v>
      </c>
      <c r="F108" t="s">
        <v>89</v>
      </c>
      <c r="G108" t="s">
        <v>89</v>
      </c>
      <c r="H108" t="s">
        <v>89</v>
      </c>
      <c r="I108" t="s">
        <v>89</v>
      </c>
      <c r="J108" t="s">
        <v>89</v>
      </c>
      <c r="K108" t="s">
        <v>150</v>
      </c>
      <c r="L108" t="s">
        <v>89</v>
      </c>
      <c r="M108" t="s">
        <v>89</v>
      </c>
      <c r="N108" t="s">
        <v>89</v>
      </c>
      <c r="O108" t="s">
        <v>122</v>
      </c>
      <c r="P108" t="s">
        <v>120</v>
      </c>
      <c r="Q108" t="s">
        <v>89</v>
      </c>
      <c r="R108" t="s">
        <v>89</v>
      </c>
      <c r="S108" t="s">
        <v>89</v>
      </c>
      <c r="T108" t="s">
        <v>89</v>
      </c>
      <c r="U108" t="s">
        <v>89</v>
      </c>
      <c r="V108" t="s">
        <v>89</v>
      </c>
      <c r="W108" t="s">
        <v>89</v>
      </c>
      <c r="X108" t="s">
        <v>89</v>
      </c>
      <c r="Y108" t="s">
        <v>89</v>
      </c>
      <c r="Z108" t="s">
        <v>89</v>
      </c>
      <c r="AA108" t="s">
        <v>89</v>
      </c>
      <c r="AB108" t="s">
        <v>89</v>
      </c>
      <c r="AC108" t="s">
        <v>178</v>
      </c>
    </row>
    <row r="109" spans="1:29" x14ac:dyDescent="0.25">
      <c r="A109" t="s">
        <v>93</v>
      </c>
      <c r="B109" t="s">
        <v>163</v>
      </c>
      <c r="C109" t="s">
        <v>89</v>
      </c>
      <c r="D109" t="s">
        <v>89</v>
      </c>
      <c r="E109" t="s">
        <v>89</v>
      </c>
      <c r="F109" t="s">
        <v>89</v>
      </c>
      <c r="G109" t="s">
        <v>89</v>
      </c>
      <c r="H109" t="s">
        <v>89</v>
      </c>
      <c r="I109" t="s">
        <v>89</v>
      </c>
      <c r="J109" t="s">
        <v>89</v>
      </c>
      <c r="K109" t="s">
        <v>156</v>
      </c>
      <c r="L109" t="s">
        <v>89</v>
      </c>
      <c r="M109" t="s">
        <v>89</v>
      </c>
      <c r="N109" t="s">
        <v>89</v>
      </c>
      <c r="O109" t="s">
        <v>122</v>
      </c>
      <c r="P109" t="s">
        <v>120</v>
      </c>
      <c r="Q109" t="s">
        <v>89</v>
      </c>
      <c r="R109" t="s">
        <v>89</v>
      </c>
      <c r="S109" t="s">
        <v>89</v>
      </c>
      <c r="T109" t="s">
        <v>89</v>
      </c>
      <c r="U109" t="s">
        <v>89</v>
      </c>
      <c r="V109" t="s">
        <v>89</v>
      </c>
      <c r="W109" t="s">
        <v>89</v>
      </c>
      <c r="X109" t="s">
        <v>89</v>
      </c>
      <c r="Y109" t="s">
        <v>89</v>
      </c>
      <c r="Z109" t="s">
        <v>89</v>
      </c>
      <c r="AA109" t="s">
        <v>89</v>
      </c>
      <c r="AB109" t="s">
        <v>89</v>
      </c>
      <c r="AC109" t="s">
        <v>178</v>
      </c>
    </row>
    <row r="110" spans="1:29" x14ac:dyDescent="0.25">
      <c r="A110" t="s">
        <v>93</v>
      </c>
      <c r="B110" t="s">
        <v>163</v>
      </c>
      <c r="C110" t="s">
        <v>89</v>
      </c>
      <c r="D110" t="s">
        <v>89</v>
      </c>
      <c r="E110" t="s">
        <v>89</v>
      </c>
      <c r="F110" t="s">
        <v>89</v>
      </c>
      <c r="G110" t="s">
        <v>89</v>
      </c>
      <c r="H110" t="s">
        <v>89</v>
      </c>
      <c r="I110" t="s">
        <v>89</v>
      </c>
      <c r="J110" t="s">
        <v>89</v>
      </c>
      <c r="K110" t="s">
        <v>156</v>
      </c>
      <c r="L110" t="s">
        <v>89</v>
      </c>
      <c r="M110" t="s">
        <v>89</v>
      </c>
      <c r="N110" t="s">
        <v>89</v>
      </c>
      <c r="O110" t="s">
        <v>118</v>
      </c>
      <c r="P110" t="s">
        <v>120</v>
      </c>
      <c r="Q110" t="s">
        <v>89</v>
      </c>
      <c r="R110" t="s">
        <v>89</v>
      </c>
      <c r="S110" t="s">
        <v>89</v>
      </c>
      <c r="T110" t="s">
        <v>89</v>
      </c>
      <c r="U110" t="s">
        <v>89</v>
      </c>
      <c r="V110" t="s">
        <v>89</v>
      </c>
      <c r="W110" t="s">
        <v>89</v>
      </c>
      <c r="X110" t="s">
        <v>89</v>
      </c>
      <c r="Y110" t="s">
        <v>89</v>
      </c>
      <c r="Z110" t="s">
        <v>89</v>
      </c>
      <c r="AA110" t="s">
        <v>89</v>
      </c>
      <c r="AB110" t="s">
        <v>89</v>
      </c>
      <c r="AC110" t="s">
        <v>178</v>
      </c>
    </row>
    <row r="111" spans="1:29" x14ac:dyDescent="0.25">
      <c r="A111" t="s">
        <v>93</v>
      </c>
      <c r="B111" t="s">
        <v>163</v>
      </c>
      <c r="C111" t="s">
        <v>89</v>
      </c>
      <c r="D111" t="s">
        <v>89</v>
      </c>
      <c r="E111" t="s">
        <v>89</v>
      </c>
      <c r="F111" t="s">
        <v>89</v>
      </c>
      <c r="G111" t="s">
        <v>89</v>
      </c>
      <c r="H111" t="s">
        <v>89</v>
      </c>
      <c r="I111" t="s">
        <v>89</v>
      </c>
      <c r="J111" t="s">
        <v>89</v>
      </c>
      <c r="K111" t="s">
        <v>131</v>
      </c>
      <c r="L111" t="s">
        <v>89</v>
      </c>
      <c r="M111" t="s">
        <v>89</v>
      </c>
      <c r="N111" t="s">
        <v>89</v>
      </c>
      <c r="O111" t="s">
        <v>122</v>
      </c>
      <c r="P111" t="s">
        <v>120</v>
      </c>
      <c r="Q111" t="s">
        <v>89</v>
      </c>
      <c r="R111" t="s">
        <v>89</v>
      </c>
      <c r="S111" t="s">
        <v>89</v>
      </c>
      <c r="T111" t="s">
        <v>89</v>
      </c>
      <c r="U111" t="s">
        <v>89</v>
      </c>
      <c r="V111" t="s">
        <v>89</v>
      </c>
      <c r="W111" t="s">
        <v>89</v>
      </c>
      <c r="X111" t="s">
        <v>89</v>
      </c>
      <c r="Y111" t="s">
        <v>89</v>
      </c>
      <c r="Z111" t="s">
        <v>89</v>
      </c>
      <c r="AA111" t="s">
        <v>89</v>
      </c>
      <c r="AB111" t="s">
        <v>89</v>
      </c>
      <c r="AC111" t="s">
        <v>178</v>
      </c>
    </row>
    <row r="112" spans="1:29" x14ac:dyDescent="0.25">
      <c r="A112" t="s">
        <v>93</v>
      </c>
      <c r="B112" t="s">
        <v>163</v>
      </c>
      <c r="C112" t="s">
        <v>89</v>
      </c>
      <c r="D112" t="s">
        <v>89</v>
      </c>
      <c r="E112" t="s">
        <v>89</v>
      </c>
      <c r="F112" t="s">
        <v>89</v>
      </c>
      <c r="G112" t="s">
        <v>89</v>
      </c>
      <c r="H112" t="s">
        <v>89</v>
      </c>
      <c r="I112" t="s">
        <v>89</v>
      </c>
      <c r="J112" t="s">
        <v>89</v>
      </c>
      <c r="K112" t="s">
        <v>125</v>
      </c>
      <c r="L112" t="s">
        <v>89</v>
      </c>
      <c r="M112" t="s">
        <v>89</v>
      </c>
      <c r="N112" t="s">
        <v>89</v>
      </c>
      <c r="O112" t="s">
        <v>122</v>
      </c>
      <c r="P112" t="s">
        <v>120</v>
      </c>
      <c r="Q112" t="s">
        <v>89</v>
      </c>
      <c r="R112" t="s">
        <v>89</v>
      </c>
      <c r="S112" t="s">
        <v>89</v>
      </c>
      <c r="T112" t="s">
        <v>89</v>
      </c>
      <c r="U112" t="s">
        <v>89</v>
      </c>
      <c r="V112" t="s">
        <v>89</v>
      </c>
      <c r="W112" t="s">
        <v>89</v>
      </c>
      <c r="X112" t="s">
        <v>89</v>
      </c>
      <c r="Y112" t="s">
        <v>89</v>
      </c>
      <c r="Z112" t="s">
        <v>89</v>
      </c>
      <c r="AA112" t="s">
        <v>89</v>
      </c>
      <c r="AB112" t="s">
        <v>89</v>
      </c>
      <c r="AC112" t="s">
        <v>178</v>
      </c>
    </row>
    <row r="113" spans="1:29" x14ac:dyDescent="0.25">
      <c r="A113" t="s">
        <v>93</v>
      </c>
      <c r="B113" t="s">
        <v>163</v>
      </c>
      <c r="C113" t="s">
        <v>89</v>
      </c>
      <c r="D113" t="s">
        <v>89</v>
      </c>
      <c r="E113" t="s">
        <v>89</v>
      </c>
      <c r="F113" t="s">
        <v>89</v>
      </c>
      <c r="G113" t="s">
        <v>89</v>
      </c>
      <c r="H113" t="s">
        <v>89</v>
      </c>
      <c r="I113" t="s">
        <v>89</v>
      </c>
      <c r="J113" t="s">
        <v>89</v>
      </c>
      <c r="K113" t="s">
        <v>125</v>
      </c>
      <c r="L113" t="s">
        <v>89</v>
      </c>
      <c r="M113" t="s">
        <v>89</v>
      </c>
      <c r="N113" t="s">
        <v>89</v>
      </c>
      <c r="O113" t="s">
        <v>118</v>
      </c>
      <c r="P113" t="s">
        <v>120</v>
      </c>
      <c r="Q113" t="s">
        <v>89</v>
      </c>
      <c r="R113" t="s">
        <v>89</v>
      </c>
      <c r="S113" t="s">
        <v>89</v>
      </c>
      <c r="T113" t="s">
        <v>89</v>
      </c>
      <c r="U113" t="s">
        <v>89</v>
      </c>
      <c r="V113" t="s">
        <v>89</v>
      </c>
      <c r="W113" t="s">
        <v>89</v>
      </c>
      <c r="X113" t="s">
        <v>89</v>
      </c>
      <c r="Y113" t="s">
        <v>89</v>
      </c>
      <c r="Z113" t="s">
        <v>89</v>
      </c>
      <c r="AA113" t="s">
        <v>89</v>
      </c>
      <c r="AB113" t="s">
        <v>89</v>
      </c>
      <c r="AC113" t="s">
        <v>178</v>
      </c>
    </row>
    <row r="114" spans="1:29" x14ac:dyDescent="0.25">
      <c r="A114" t="s">
        <v>93</v>
      </c>
      <c r="B114" t="s">
        <v>163</v>
      </c>
      <c r="C114" t="s">
        <v>89</v>
      </c>
      <c r="D114" t="s">
        <v>89</v>
      </c>
      <c r="E114" t="s">
        <v>89</v>
      </c>
      <c r="F114" t="s">
        <v>89</v>
      </c>
      <c r="G114" t="s">
        <v>89</v>
      </c>
      <c r="H114" t="s">
        <v>89</v>
      </c>
      <c r="I114" t="s">
        <v>89</v>
      </c>
      <c r="J114" t="s">
        <v>89</v>
      </c>
      <c r="K114" t="s">
        <v>159</v>
      </c>
      <c r="L114" t="s">
        <v>89</v>
      </c>
      <c r="M114" t="s">
        <v>89</v>
      </c>
      <c r="N114" t="s">
        <v>89</v>
      </c>
      <c r="O114" t="s">
        <v>122</v>
      </c>
      <c r="P114" t="s">
        <v>120</v>
      </c>
      <c r="Q114" t="s">
        <v>89</v>
      </c>
      <c r="R114" t="s">
        <v>89</v>
      </c>
      <c r="S114" t="s">
        <v>89</v>
      </c>
      <c r="T114" t="s">
        <v>89</v>
      </c>
      <c r="U114" t="s">
        <v>89</v>
      </c>
      <c r="V114" t="s">
        <v>89</v>
      </c>
      <c r="W114" t="s">
        <v>89</v>
      </c>
      <c r="X114" t="s">
        <v>89</v>
      </c>
      <c r="Y114" t="s">
        <v>89</v>
      </c>
      <c r="Z114" t="s">
        <v>89</v>
      </c>
      <c r="AA114" t="s">
        <v>89</v>
      </c>
      <c r="AB114" t="s">
        <v>89</v>
      </c>
      <c r="AC114" t="s">
        <v>178</v>
      </c>
    </row>
    <row r="115" spans="1:29" x14ac:dyDescent="0.25">
      <c r="A115" t="s">
        <v>93</v>
      </c>
      <c r="B115" t="s">
        <v>163</v>
      </c>
      <c r="C115" t="s">
        <v>89</v>
      </c>
      <c r="D115" t="s">
        <v>89</v>
      </c>
      <c r="E115" t="s">
        <v>89</v>
      </c>
      <c r="F115" t="s">
        <v>89</v>
      </c>
      <c r="G115" t="s">
        <v>89</v>
      </c>
      <c r="H115" t="s">
        <v>89</v>
      </c>
      <c r="I115" t="s">
        <v>89</v>
      </c>
      <c r="J115" t="s">
        <v>89</v>
      </c>
      <c r="K115" t="s">
        <v>159</v>
      </c>
      <c r="L115" t="s">
        <v>89</v>
      </c>
      <c r="M115" t="s">
        <v>89</v>
      </c>
      <c r="N115" t="s">
        <v>89</v>
      </c>
      <c r="O115" t="s">
        <v>118</v>
      </c>
      <c r="P115" t="s">
        <v>120</v>
      </c>
      <c r="Q115" t="s">
        <v>89</v>
      </c>
      <c r="R115" t="s">
        <v>89</v>
      </c>
      <c r="S115" t="s">
        <v>89</v>
      </c>
      <c r="T115" t="s">
        <v>89</v>
      </c>
      <c r="U115" t="s">
        <v>89</v>
      </c>
      <c r="V115" t="s">
        <v>89</v>
      </c>
      <c r="W115" t="s">
        <v>89</v>
      </c>
      <c r="X115" t="s">
        <v>89</v>
      </c>
      <c r="Y115" t="s">
        <v>89</v>
      </c>
      <c r="Z115" t="s">
        <v>89</v>
      </c>
      <c r="AA115" t="s">
        <v>89</v>
      </c>
      <c r="AB115" t="s">
        <v>89</v>
      </c>
      <c r="AC115" t="s">
        <v>178</v>
      </c>
    </row>
    <row r="116" spans="1:29" x14ac:dyDescent="0.25">
      <c r="A116" t="s">
        <v>93</v>
      </c>
      <c r="B116" t="s">
        <v>163</v>
      </c>
      <c r="C116" t="s">
        <v>89</v>
      </c>
      <c r="D116" t="s">
        <v>89</v>
      </c>
      <c r="E116" t="s">
        <v>89</v>
      </c>
      <c r="F116" t="s">
        <v>89</v>
      </c>
      <c r="G116" t="s">
        <v>89</v>
      </c>
      <c r="H116" t="s">
        <v>89</v>
      </c>
      <c r="I116" t="s">
        <v>89</v>
      </c>
      <c r="J116" t="s">
        <v>89</v>
      </c>
      <c r="K116" t="s">
        <v>179</v>
      </c>
      <c r="L116" t="s">
        <v>89</v>
      </c>
      <c r="M116" t="s">
        <v>89</v>
      </c>
      <c r="N116" t="s">
        <v>89</v>
      </c>
      <c r="O116" t="s">
        <v>122</v>
      </c>
      <c r="P116" t="s">
        <v>120</v>
      </c>
      <c r="Q116" t="s">
        <v>89</v>
      </c>
      <c r="R116" t="s">
        <v>89</v>
      </c>
      <c r="S116" t="s">
        <v>89</v>
      </c>
      <c r="T116" t="s">
        <v>89</v>
      </c>
      <c r="U116" t="s">
        <v>89</v>
      </c>
      <c r="V116" t="s">
        <v>89</v>
      </c>
      <c r="W116" t="s">
        <v>89</v>
      </c>
      <c r="X116" t="s">
        <v>89</v>
      </c>
      <c r="Y116" t="s">
        <v>89</v>
      </c>
      <c r="Z116" t="s">
        <v>89</v>
      </c>
      <c r="AA116" t="s">
        <v>89</v>
      </c>
      <c r="AB116" t="s">
        <v>89</v>
      </c>
      <c r="AC116" t="s">
        <v>178</v>
      </c>
    </row>
    <row r="117" spans="1:29" x14ac:dyDescent="0.25">
      <c r="A117" t="s">
        <v>93</v>
      </c>
      <c r="B117" t="s">
        <v>163</v>
      </c>
      <c r="C117" t="s">
        <v>89</v>
      </c>
      <c r="D117" t="s">
        <v>89</v>
      </c>
      <c r="E117" t="s">
        <v>89</v>
      </c>
      <c r="F117" t="s">
        <v>89</v>
      </c>
      <c r="G117" t="s">
        <v>89</v>
      </c>
      <c r="H117" t="s">
        <v>89</v>
      </c>
      <c r="I117" t="s">
        <v>89</v>
      </c>
      <c r="J117" t="s">
        <v>89</v>
      </c>
      <c r="K117" t="s">
        <v>145</v>
      </c>
      <c r="L117" t="s">
        <v>89</v>
      </c>
      <c r="M117" t="s">
        <v>89</v>
      </c>
      <c r="N117" t="s">
        <v>89</v>
      </c>
      <c r="O117" t="s">
        <v>118</v>
      </c>
      <c r="P117" t="s">
        <v>120</v>
      </c>
      <c r="Q117" t="s">
        <v>89</v>
      </c>
      <c r="R117" t="s">
        <v>89</v>
      </c>
      <c r="S117" t="s">
        <v>89</v>
      </c>
      <c r="T117" t="s">
        <v>89</v>
      </c>
      <c r="U117" t="s">
        <v>89</v>
      </c>
      <c r="V117" t="s">
        <v>89</v>
      </c>
      <c r="W117" t="s">
        <v>89</v>
      </c>
      <c r="X117" t="s">
        <v>89</v>
      </c>
      <c r="Y117" t="s">
        <v>89</v>
      </c>
      <c r="Z117" t="s">
        <v>89</v>
      </c>
      <c r="AA117" t="s">
        <v>89</v>
      </c>
      <c r="AB117" t="s">
        <v>89</v>
      </c>
      <c r="AC117" t="s">
        <v>178</v>
      </c>
    </row>
    <row r="118" spans="1:29" x14ac:dyDescent="0.25">
      <c r="A118" t="s">
        <v>93</v>
      </c>
      <c r="B118" t="s">
        <v>163</v>
      </c>
      <c r="C118" t="s">
        <v>89</v>
      </c>
      <c r="D118" t="s">
        <v>89</v>
      </c>
      <c r="E118" t="s">
        <v>89</v>
      </c>
      <c r="F118" t="s">
        <v>89</v>
      </c>
      <c r="G118" t="s">
        <v>89</v>
      </c>
      <c r="H118" t="s">
        <v>89</v>
      </c>
      <c r="I118" t="s">
        <v>89</v>
      </c>
      <c r="J118" t="s">
        <v>89</v>
      </c>
      <c r="K118" t="s">
        <v>144</v>
      </c>
      <c r="L118" t="s">
        <v>89</v>
      </c>
      <c r="M118" t="s">
        <v>89</v>
      </c>
      <c r="N118" t="s">
        <v>89</v>
      </c>
      <c r="O118" t="s">
        <v>122</v>
      </c>
      <c r="P118" t="s">
        <v>120</v>
      </c>
      <c r="Q118" t="s">
        <v>89</v>
      </c>
      <c r="R118" t="s">
        <v>89</v>
      </c>
      <c r="S118" t="s">
        <v>89</v>
      </c>
      <c r="T118" t="s">
        <v>89</v>
      </c>
      <c r="U118" t="s">
        <v>89</v>
      </c>
      <c r="V118" t="s">
        <v>89</v>
      </c>
      <c r="W118" t="s">
        <v>89</v>
      </c>
      <c r="X118" t="s">
        <v>89</v>
      </c>
      <c r="Y118" t="s">
        <v>89</v>
      </c>
      <c r="Z118" t="s">
        <v>89</v>
      </c>
      <c r="AA118" t="s">
        <v>89</v>
      </c>
      <c r="AB118" t="s">
        <v>89</v>
      </c>
      <c r="AC118" t="s">
        <v>178</v>
      </c>
    </row>
    <row r="119" spans="1:29" x14ac:dyDescent="0.25">
      <c r="A119" t="s">
        <v>93</v>
      </c>
      <c r="B119" t="s">
        <v>163</v>
      </c>
      <c r="C119" t="s">
        <v>89</v>
      </c>
      <c r="D119" t="s">
        <v>89</v>
      </c>
      <c r="E119" t="s">
        <v>89</v>
      </c>
      <c r="F119" t="s">
        <v>89</v>
      </c>
      <c r="G119" t="s">
        <v>89</v>
      </c>
      <c r="H119" t="s">
        <v>89</v>
      </c>
      <c r="I119" t="s">
        <v>89</v>
      </c>
      <c r="J119" t="s">
        <v>89</v>
      </c>
      <c r="K119" t="s">
        <v>126</v>
      </c>
      <c r="L119" t="s">
        <v>89</v>
      </c>
      <c r="M119" t="s">
        <v>89</v>
      </c>
      <c r="N119" t="s">
        <v>89</v>
      </c>
      <c r="O119" t="s">
        <v>122</v>
      </c>
      <c r="P119" t="s">
        <v>120</v>
      </c>
      <c r="Q119" t="s">
        <v>89</v>
      </c>
      <c r="R119" t="s">
        <v>89</v>
      </c>
      <c r="S119" t="s">
        <v>89</v>
      </c>
      <c r="T119" t="s">
        <v>89</v>
      </c>
      <c r="U119" t="s">
        <v>89</v>
      </c>
      <c r="V119" t="s">
        <v>89</v>
      </c>
      <c r="W119" t="s">
        <v>89</v>
      </c>
      <c r="X119" t="s">
        <v>89</v>
      </c>
      <c r="Y119" t="s">
        <v>89</v>
      </c>
      <c r="Z119" t="s">
        <v>89</v>
      </c>
      <c r="AA119" t="s">
        <v>89</v>
      </c>
      <c r="AB119" t="s">
        <v>89</v>
      </c>
      <c r="AC119" t="s">
        <v>178</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0A156-D8AE-4370-8872-F7A76EEBBB94}">
  <sheetPr filterMode="1"/>
  <dimension ref="A1:W32"/>
  <sheetViews>
    <sheetView workbookViewId="0">
      <selection activeCell="F17" sqref="F17:F28"/>
    </sheetView>
  </sheetViews>
  <sheetFormatPr defaultRowHeight="15" x14ac:dyDescent="0.25"/>
  <cols>
    <col min="1" max="1" width="10.5703125" bestFit="1" customWidth="1"/>
    <col min="2" max="2" width="9.28515625" bestFit="1" customWidth="1"/>
    <col min="3" max="3" width="12.140625" bestFit="1" customWidth="1"/>
    <col min="4" max="4" width="11.5703125" bestFit="1" customWidth="1"/>
    <col min="5" max="5" width="8.5703125" bestFit="1" customWidth="1"/>
    <col min="6" max="6" width="12" bestFit="1" customWidth="1"/>
    <col min="7" max="7" width="9.5703125" bestFit="1" customWidth="1"/>
    <col min="8" max="8" width="10.140625" bestFit="1" customWidth="1"/>
    <col min="9" max="20" width="12" bestFit="1" customWidth="1"/>
    <col min="22" max="22" width="4.85546875" bestFit="1" customWidth="1"/>
    <col min="23" max="23" width="12" bestFit="1" customWidth="1"/>
  </cols>
  <sheetData>
    <row r="1" spans="1:23" s="33" customFormat="1" x14ac:dyDescent="0.25">
      <c r="A1" s="33" t="s">
        <v>61</v>
      </c>
      <c r="B1" s="33" t="s">
        <v>62</v>
      </c>
      <c r="C1" s="33" t="s">
        <v>204</v>
      </c>
      <c r="D1" s="33" t="s">
        <v>205</v>
      </c>
      <c r="E1" s="33" t="s">
        <v>71</v>
      </c>
      <c r="F1" s="33" t="s">
        <v>206</v>
      </c>
      <c r="G1" s="33" t="s">
        <v>207</v>
      </c>
      <c r="H1" s="33" t="s">
        <v>208</v>
      </c>
      <c r="I1" s="33" t="s">
        <v>209</v>
      </c>
      <c r="J1" s="33" t="s">
        <v>210</v>
      </c>
      <c r="K1" s="33" t="s">
        <v>211</v>
      </c>
      <c r="L1" s="33" t="s">
        <v>212</v>
      </c>
      <c r="M1" s="33" t="s">
        <v>213</v>
      </c>
      <c r="N1" s="33" t="s">
        <v>214</v>
      </c>
      <c r="O1" s="33" t="s">
        <v>215</v>
      </c>
      <c r="P1" s="33" t="s">
        <v>216</v>
      </c>
      <c r="Q1" s="33" t="s">
        <v>217</v>
      </c>
      <c r="R1" s="33" t="s">
        <v>218</v>
      </c>
      <c r="S1" s="33" t="s">
        <v>219</v>
      </c>
      <c r="T1" s="33" t="s">
        <v>220</v>
      </c>
      <c r="V1" s="33" t="s">
        <v>221</v>
      </c>
    </row>
    <row r="2" spans="1:23" hidden="1" x14ac:dyDescent="0.25">
      <c r="A2" t="s">
        <v>93</v>
      </c>
      <c r="B2">
        <v>28033</v>
      </c>
      <c r="C2" t="s">
        <v>222</v>
      </c>
      <c r="D2" t="s">
        <v>223</v>
      </c>
      <c r="E2" t="s">
        <v>224</v>
      </c>
      <c r="F2">
        <v>4.7890833628999996</v>
      </c>
      <c r="G2" t="s">
        <v>225</v>
      </c>
      <c r="H2" t="s">
        <v>226</v>
      </c>
      <c r="I2">
        <v>0.3478511446</v>
      </c>
      <c r="J2">
        <v>0.35161724389999999</v>
      </c>
      <c r="K2">
        <v>0.40757688520000002</v>
      </c>
      <c r="L2">
        <v>0.40958984949999999</v>
      </c>
      <c r="M2">
        <v>0.42364608869999998</v>
      </c>
      <c r="N2">
        <v>0.4246321743</v>
      </c>
      <c r="O2">
        <v>0.43789735460000001</v>
      </c>
      <c r="P2">
        <v>0.43450208060000001</v>
      </c>
      <c r="Q2">
        <v>0.41017696259999997</v>
      </c>
      <c r="R2">
        <v>0.42600636079999998</v>
      </c>
      <c r="S2">
        <v>0.36288933680000002</v>
      </c>
      <c r="T2">
        <v>0.35269788149999998</v>
      </c>
      <c r="V2" t="s">
        <v>224</v>
      </c>
      <c r="W2">
        <f>SUM(F2,F4,F6,F9,F11,F13,F15,F17,F19,F21,F23,F25,F27,F29,F31)</f>
        <v>4406.6600384393005</v>
      </c>
    </row>
    <row r="3" spans="1:23" hidden="1" x14ac:dyDescent="0.25">
      <c r="A3" t="s">
        <v>93</v>
      </c>
      <c r="B3">
        <v>28033</v>
      </c>
      <c r="C3" t="s">
        <v>222</v>
      </c>
      <c r="D3" t="s">
        <v>223</v>
      </c>
      <c r="E3" t="s">
        <v>227</v>
      </c>
      <c r="F3">
        <v>6.1950474269000004</v>
      </c>
      <c r="G3" t="s">
        <v>225</v>
      </c>
      <c r="H3" t="s">
        <v>226</v>
      </c>
      <c r="I3">
        <v>0.4499721666</v>
      </c>
      <c r="J3">
        <v>0.45484206640000002</v>
      </c>
      <c r="K3">
        <v>0.52723248290000002</v>
      </c>
      <c r="L3">
        <v>0.52983779490000005</v>
      </c>
      <c r="M3">
        <v>0.54802239900000005</v>
      </c>
      <c r="N3">
        <v>0.54929325330000001</v>
      </c>
      <c r="O3">
        <v>0.56645347970000004</v>
      </c>
      <c r="P3">
        <v>0.56206032949999996</v>
      </c>
      <c r="Q3">
        <v>0.53059684630000004</v>
      </c>
      <c r="R3">
        <v>0.55107072980000005</v>
      </c>
      <c r="S3">
        <v>0.46942365670000002</v>
      </c>
      <c r="T3">
        <v>0.45624222180000001</v>
      </c>
      <c r="V3" t="s">
        <v>195</v>
      </c>
      <c r="W3">
        <f>SUM(F3,F5,F7:F8,F10,F12,F14,F16,F18,F20,F22,F24,F26,F28,F30,F32)</f>
        <v>18684.865256322399</v>
      </c>
    </row>
    <row r="4" spans="1:23" hidden="1" x14ac:dyDescent="0.25">
      <c r="A4" t="s">
        <v>93</v>
      </c>
      <c r="B4">
        <v>28033</v>
      </c>
      <c r="C4" t="s">
        <v>228</v>
      </c>
      <c r="D4" t="s">
        <v>228</v>
      </c>
      <c r="E4" t="s">
        <v>224</v>
      </c>
      <c r="F4">
        <v>363.43380000000002</v>
      </c>
      <c r="G4" t="s">
        <v>225</v>
      </c>
      <c r="H4" t="s">
        <v>226</v>
      </c>
      <c r="I4">
        <v>13.4354</v>
      </c>
      <c r="J4">
        <v>15.197699999999999</v>
      </c>
      <c r="K4">
        <v>21.250399999999999</v>
      </c>
      <c r="L4">
        <v>43.636299999999999</v>
      </c>
      <c r="M4">
        <v>42.829700000000003</v>
      </c>
      <c r="N4">
        <v>42.460799999999999</v>
      </c>
      <c r="O4">
        <v>45.737400000000001</v>
      </c>
      <c r="P4">
        <v>40.161700000000003</v>
      </c>
      <c r="Q4">
        <v>34.598100000000002</v>
      </c>
      <c r="R4">
        <v>28.437899999999999</v>
      </c>
      <c r="S4">
        <v>20.3931</v>
      </c>
      <c r="T4">
        <v>15.295299999999999</v>
      </c>
    </row>
    <row r="5" spans="1:23" hidden="1" x14ac:dyDescent="0.25">
      <c r="A5" t="s">
        <v>93</v>
      </c>
      <c r="B5">
        <v>28033</v>
      </c>
      <c r="C5" t="s">
        <v>228</v>
      </c>
      <c r="D5" t="s">
        <v>228</v>
      </c>
      <c r="E5" t="s">
        <v>227</v>
      </c>
      <c r="F5">
        <v>14413.1466</v>
      </c>
      <c r="G5" t="s">
        <v>225</v>
      </c>
      <c r="H5" t="s">
        <v>226</v>
      </c>
      <c r="I5">
        <v>20.9514</v>
      </c>
      <c r="J5">
        <v>64.214100000000002</v>
      </c>
      <c r="K5">
        <v>389.80610000000001</v>
      </c>
      <c r="L5">
        <v>867.44799999999998</v>
      </c>
      <c r="M5">
        <v>1590.3</v>
      </c>
      <c r="N5">
        <v>2819.1030000000001</v>
      </c>
      <c r="O5">
        <v>2990.0010000000002</v>
      </c>
      <c r="P5">
        <v>2342.7550000000001</v>
      </c>
      <c r="Q5">
        <v>1914.883</v>
      </c>
      <c r="R5">
        <v>1034.1849999999999</v>
      </c>
      <c r="S5">
        <v>331.12509999999997</v>
      </c>
      <c r="T5">
        <v>48.374899999999997</v>
      </c>
    </row>
    <row r="6" spans="1:23" hidden="1" x14ac:dyDescent="0.25">
      <c r="A6" t="s">
        <v>93</v>
      </c>
      <c r="B6">
        <v>28033</v>
      </c>
      <c r="C6" t="s">
        <v>229</v>
      </c>
      <c r="D6" t="s">
        <v>230</v>
      </c>
      <c r="E6" t="s">
        <v>224</v>
      </c>
      <c r="F6">
        <v>90.651536304999993</v>
      </c>
      <c r="G6" t="s">
        <v>225</v>
      </c>
      <c r="H6" t="s">
        <v>226</v>
      </c>
      <c r="I6">
        <v>9.6632592594000002</v>
      </c>
      <c r="J6">
        <v>12.272872813999999</v>
      </c>
      <c r="K6">
        <v>11.182149398</v>
      </c>
      <c r="L6">
        <v>8.8469448774000004</v>
      </c>
      <c r="M6">
        <v>6.0668700125999999</v>
      </c>
      <c r="N6">
        <v>8.2072251437000006</v>
      </c>
      <c r="O6">
        <v>7.6527506253000004</v>
      </c>
      <c r="P6">
        <v>5.4976891239999999</v>
      </c>
      <c r="Q6">
        <v>4.5991482862000002</v>
      </c>
      <c r="R6">
        <v>6.0918507580999997</v>
      </c>
      <c r="S6">
        <v>5.9784937692</v>
      </c>
      <c r="T6">
        <v>4.5922822366</v>
      </c>
    </row>
    <row r="7" spans="1:23" hidden="1" x14ac:dyDescent="0.25">
      <c r="A7" t="s">
        <v>93</v>
      </c>
      <c r="B7">
        <v>28033</v>
      </c>
      <c r="C7" t="s">
        <v>229</v>
      </c>
      <c r="D7" t="s">
        <v>230</v>
      </c>
      <c r="E7" t="s">
        <v>227</v>
      </c>
      <c r="F7">
        <v>5.8722169127999999</v>
      </c>
      <c r="G7" t="s">
        <v>225</v>
      </c>
      <c r="H7" t="s">
        <v>226</v>
      </c>
      <c r="I7">
        <v>0.73919432090000003</v>
      </c>
      <c r="J7">
        <v>0.89880454369999996</v>
      </c>
      <c r="K7">
        <v>0.83510088900000001</v>
      </c>
      <c r="L7">
        <v>0.68756802640000003</v>
      </c>
      <c r="M7">
        <v>0.39699047050000003</v>
      </c>
      <c r="N7">
        <v>0.527339848</v>
      </c>
      <c r="O7">
        <v>0.48352133250000001</v>
      </c>
      <c r="P7">
        <v>0.26366353059999997</v>
      </c>
      <c r="Q7">
        <v>0.2207419655</v>
      </c>
      <c r="R7">
        <v>0.29339362969999999</v>
      </c>
      <c r="S7">
        <v>0.29814921979999998</v>
      </c>
      <c r="T7">
        <v>0.2277491361</v>
      </c>
    </row>
    <row r="8" spans="1:23" hidden="1" x14ac:dyDescent="0.25">
      <c r="A8" t="s">
        <v>93</v>
      </c>
      <c r="B8">
        <v>28033</v>
      </c>
      <c r="C8" t="s">
        <v>231</v>
      </c>
      <c r="D8" t="s">
        <v>230</v>
      </c>
      <c r="E8" t="s">
        <v>227</v>
      </c>
      <c r="F8">
        <v>6.1367616307999997</v>
      </c>
      <c r="G8" t="s">
        <v>225</v>
      </c>
      <c r="H8" t="s">
        <v>226</v>
      </c>
      <c r="I8">
        <v>0.17750359630000001</v>
      </c>
      <c r="J8">
        <v>0.19743580420000001</v>
      </c>
      <c r="K8">
        <v>0.26532118589999998</v>
      </c>
      <c r="L8">
        <v>0.41050425219999997</v>
      </c>
      <c r="M8">
        <v>0.63129615240000003</v>
      </c>
      <c r="N8">
        <v>0.84926503409999998</v>
      </c>
      <c r="O8">
        <v>0.86882785760000003</v>
      </c>
      <c r="P8">
        <v>0.94086531409999996</v>
      </c>
      <c r="Q8">
        <v>0.80824561689999996</v>
      </c>
      <c r="R8">
        <v>0.52290712480000001</v>
      </c>
      <c r="S8">
        <v>0.2336736167</v>
      </c>
      <c r="T8">
        <v>0.23091607559999999</v>
      </c>
    </row>
    <row r="9" spans="1:23" hidden="1" x14ac:dyDescent="0.25">
      <c r="A9" t="s">
        <v>93</v>
      </c>
      <c r="B9">
        <v>28033</v>
      </c>
      <c r="C9" t="s">
        <v>232</v>
      </c>
      <c r="D9" t="s">
        <v>230</v>
      </c>
      <c r="E9" t="s">
        <v>224</v>
      </c>
      <c r="F9">
        <v>522.59091056</v>
      </c>
      <c r="G9" t="s">
        <v>225</v>
      </c>
      <c r="H9" t="s">
        <v>226</v>
      </c>
      <c r="I9">
        <v>57.792780745000002</v>
      </c>
      <c r="J9">
        <v>54.588299409999998</v>
      </c>
      <c r="K9">
        <v>49.001088201000002</v>
      </c>
      <c r="L9">
        <v>42.127224767000001</v>
      </c>
      <c r="M9">
        <v>40.999227500000003</v>
      </c>
      <c r="N9">
        <v>32.810001929000002</v>
      </c>
      <c r="O9">
        <v>34.406150234000002</v>
      </c>
      <c r="P9">
        <v>34.560900809000003</v>
      </c>
      <c r="Q9">
        <v>40.124249628999998</v>
      </c>
      <c r="R9">
        <v>41.166208435999998</v>
      </c>
      <c r="S9">
        <v>40.100899376000001</v>
      </c>
      <c r="T9">
        <v>54.913879528000002</v>
      </c>
    </row>
    <row r="10" spans="1:23" hidden="1" x14ac:dyDescent="0.25">
      <c r="A10" t="s">
        <v>93</v>
      </c>
      <c r="B10">
        <v>28033</v>
      </c>
      <c r="C10" t="s">
        <v>232</v>
      </c>
      <c r="D10" t="s">
        <v>230</v>
      </c>
      <c r="E10" t="s">
        <v>227</v>
      </c>
      <c r="F10">
        <v>861.14212602999999</v>
      </c>
      <c r="G10" t="s">
        <v>225</v>
      </c>
      <c r="H10" t="s">
        <v>226</v>
      </c>
      <c r="I10">
        <v>77.976969636999996</v>
      </c>
      <c r="J10">
        <v>73.853194221999999</v>
      </c>
      <c r="K10">
        <v>88.789841322000001</v>
      </c>
      <c r="L10">
        <v>70.794733378999993</v>
      </c>
      <c r="M10">
        <v>66.424022993999998</v>
      </c>
      <c r="N10">
        <v>66.277348281000002</v>
      </c>
      <c r="O10">
        <v>70.674152239999998</v>
      </c>
      <c r="P10">
        <v>70.336652721999997</v>
      </c>
      <c r="Q10">
        <v>68.182656238999996</v>
      </c>
      <c r="R10">
        <v>69.766092362999998</v>
      </c>
      <c r="S10">
        <v>68.472388211999998</v>
      </c>
      <c r="T10">
        <v>69.594074417000002</v>
      </c>
    </row>
    <row r="11" spans="1:23" hidden="1" x14ac:dyDescent="0.25">
      <c r="A11" t="s">
        <v>93</v>
      </c>
      <c r="B11">
        <v>28033</v>
      </c>
      <c r="C11" t="s">
        <v>233</v>
      </c>
      <c r="D11" t="s">
        <v>233</v>
      </c>
      <c r="E11" t="s">
        <v>224</v>
      </c>
      <c r="F11">
        <v>372.38371459000001</v>
      </c>
      <c r="G11" t="s">
        <v>225</v>
      </c>
      <c r="H11" t="s">
        <v>226</v>
      </c>
      <c r="I11">
        <v>23.993613082</v>
      </c>
      <c r="J11">
        <v>25.310451279999999</v>
      </c>
      <c r="K11">
        <v>31.973636352</v>
      </c>
      <c r="L11">
        <v>31.606756403999999</v>
      </c>
      <c r="M11">
        <v>30.846706098999999</v>
      </c>
      <c r="N11">
        <v>36.168042241000002</v>
      </c>
      <c r="O11">
        <v>34.298809040999998</v>
      </c>
      <c r="P11">
        <v>36.288232917999999</v>
      </c>
      <c r="Q11">
        <v>32.567596023</v>
      </c>
      <c r="R11">
        <v>32.328975038000003</v>
      </c>
      <c r="S11">
        <v>32.443040697999997</v>
      </c>
      <c r="T11">
        <v>24.557855409999998</v>
      </c>
    </row>
    <row r="12" spans="1:23" hidden="1" x14ac:dyDescent="0.25">
      <c r="A12" t="s">
        <v>93</v>
      </c>
      <c r="B12">
        <v>28033</v>
      </c>
      <c r="C12" t="s">
        <v>233</v>
      </c>
      <c r="D12" t="s">
        <v>233</v>
      </c>
      <c r="E12" t="s">
        <v>227</v>
      </c>
      <c r="F12">
        <v>304.05450431999998</v>
      </c>
      <c r="G12" t="s">
        <v>225</v>
      </c>
      <c r="H12" t="s">
        <v>226</v>
      </c>
      <c r="I12">
        <v>12.075615667999999</v>
      </c>
      <c r="J12">
        <v>12.791908706999999</v>
      </c>
      <c r="K12">
        <v>26.114338531000001</v>
      </c>
      <c r="L12">
        <v>26.042738692</v>
      </c>
      <c r="M12">
        <v>26.887632070999999</v>
      </c>
      <c r="N12">
        <v>34.822975909</v>
      </c>
      <c r="O12">
        <v>36.109870534000002</v>
      </c>
      <c r="P12">
        <v>34.430588137999997</v>
      </c>
      <c r="Q12">
        <v>28.315801297</v>
      </c>
      <c r="R12">
        <v>27.398479362</v>
      </c>
      <c r="S12">
        <v>26.580856385000001</v>
      </c>
      <c r="T12">
        <v>12.483699025</v>
      </c>
    </row>
    <row r="13" spans="1:23" hidden="1" x14ac:dyDescent="0.25">
      <c r="A13" t="s">
        <v>93</v>
      </c>
      <c r="B13">
        <v>28033</v>
      </c>
      <c r="C13" t="s">
        <v>234</v>
      </c>
      <c r="D13" t="s">
        <v>230</v>
      </c>
      <c r="E13" t="s">
        <v>224</v>
      </c>
      <c r="F13">
        <v>0</v>
      </c>
      <c r="G13" t="s">
        <v>225</v>
      </c>
      <c r="H13" t="s">
        <v>226</v>
      </c>
      <c r="I13">
        <v>0</v>
      </c>
      <c r="J13">
        <v>0</v>
      </c>
      <c r="K13">
        <v>0</v>
      </c>
      <c r="L13">
        <v>0</v>
      </c>
      <c r="M13">
        <v>0</v>
      </c>
      <c r="N13">
        <v>0</v>
      </c>
      <c r="O13">
        <v>0</v>
      </c>
      <c r="P13">
        <v>0</v>
      </c>
      <c r="Q13">
        <v>0</v>
      </c>
      <c r="R13">
        <v>0</v>
      </c>
      <c r="S13">
        <v>0</v>
      </c>
      <c r="T13">
        <v>0</v>
      </c>
    </row>
    <row r="14" spans="1:23" hidden="1" x14ac:dyDescent="0.25">
      <c r="A14" t="s">
        <v>93</v>
      </c>
      <c r="B14">
        <v>28033</v>
      </c>
      <c r="C14" t="s">
        <v>234</v>
      </c>
      <c r="D14" t="s">
        <v>230</v>
      </c>
      <c r="E14" t="s">
        <v>227</v>
      </c>
      <c r="F14">
        <v>1669.6537447999999</v>
      </c>
      <c r="G14" t="s">
        <v>225</v>
      </c>
      <c r="H14" t="s">
        <v>226</v>
      </c>
      <c r="I14">
        <v>140.92693937999999</v>
      </c>
      <c r="J14">
        <v>131.83487876999999</v>
      </c>
      <c r="K14">
        <v>140.13464597000001</v>
      </c>
      <c r="L14">
        <v>135.61421319999999</v>
      </c>
      <c r="M14">
        <v>140.13468696999999</v>
      </c>
      <c r="N14">
        <v>137.50503481000001</v>
      </c>
      <c r="O14">
        <v>142.08853597000001</v>
      </c>
      <c r="P14">
        <v>142.08853597000001</v>
      </c>
      <c r="Q14">
        <v>137.93390102000001</v>
      </c>
      <c r="R14">
        <v>142.53169772000001</v>
      </c>
      <c r="S14">
        <v>137.93373568000001</v>
      </c>
      <c r="T14">
        <v>140.92693937999999</v>
      </c>
    </row>
    <row r="15" spans="1:23" hidden="1" x14ac:dyDescent="0.25">
      <c r="A15" t="s">
        <v>93</v>
      </c>
      <c r="B15">
        <v>28033</v>
      </c>
      <c r="C15" t="s">
        <v>235</v>
      </c>
      <c r="D15" t="s">
        <v>235</v>
      </c>
      <c r="E15" t="s">
        <v>224</v>
      </c>
      <c r="F15">
        <v>2430.3430696999999</v>
      </c>
      <c r="G15" t="s">
        <v>225</v>
      </c>
      <c r="H15" t="s">
        <v>226</v>
      </c>
      <c r="I15">
        <v>191.41737046</v>
      </c>
      <c r="J15">
        <v>188.7270809</v>
      </c>
      <c r="K15">
        <v>201.48383569000001</v>
      </c>
      <c r="L15">
        <v>197.26266204999999</v>
      </c>
      <c r="M15">
        <v>210.97000775999999</v>
      </c>
      <c r="N15">
        <v>211.10610177000001</v>
      </c>
      <c r="O15">
        <v>207.66147323999999</v>
      </c>
      <c r="P15">
        <v>212.39843861</v>
      </c>
      <c r="Q15">
        <v>207.01086778000001</v>
      </c>
      <c r="R15">
        <v>205.41460577999999</v>
      </c>
      <c r="S15">
        <v>194.31070690000001</v>
      </c>
      <c r="T15">
        <v>202.57991881999999</v>
      </c>
    </row>
    <row r="16" spans="1:23" hidden="1" x14ac:dyDescent="0.25">
      <c r="A16" t="s">
        <v>93</v>
      </c>
      <c r="B16">
        <v>28033</v>
      </c>
      <c r="C16" t="s">
        <v>235</v>
      </c>
      <c r="D16" t="s">
        <v>235</v>
      </c>
      <c r="E16" t="s">
        <v>227</v>
      </c>
      <c r="F16">
        <v>896.15830014999995</v>
      </c>
      <c r="G16" t="s">
        <v>225</v>
      </c>
      <c r="H16" t="s">
        <v>226</v>
      </c>
      <c r="I16">
        <v>62.805293267000003</v>
      </c>
      <c r="J16">
        <v>60.720049289000002</v>
      </c>
      <c r="K16">
        <v>68.509721850999995</v>
      </c>
      <c r="L16">
        <v>70.327780337999997</v>
      </c>
      <c r="M16">
        <v>75.404617607999995</v>
      </c>
      <c r="N16">
        <v>85.753022396000006</v>
      </c>
      <c r="O16">
        <v>91.888260497999994</v>
      </c>
      <c r="P16">
        <v>90.120505214999994</v>
      </c>
      <c r="Q16">
        <v>80.205160234000004</v>
      </c>
      <c r="R16">
        <v>77.839013610999999</v>
      </c>
      <c r="S16">
        <v>65.941072789000003</v>
      </c>
      <c r="T16">
        <v>66.643803052999999</v>
      </c>
    </row>
    <row r="17" spans="1:20" x14ac:dyDescent="0.25">
      <c r="A17" t="s">
        <v>93</v>
      </c>
      <c r="B17">
        <v>28033</v>
      </c>
      <c r="C17" t="s">
        <v>199</v>
      </c>
      <c r="D17" t="s">
        <v>223</v>
      </c>
      <c r="E17" t="s">
        <v>224</v>
      </c>
      <c r="F17">
        <v>222.49788544</v>
      </c>
      <c r="G17" t="s">
        <v>225</v>
      </c>
      <c r="H17" t="s">
        <v>226</v>
      </c>
      <c r="I17">
        <v>18.847026792000001</v>
      </c>
      <c r="J17">
        <v>17.631089579000001</v>
      </c>
      <c r="K17">
        <v>18.843883000999998</v>
      </c>
      <c r="L17">
        <v>18.236015807000001</v>
      </c>
      <c r="M17">
        <v>18.843883000999998</v>
      </c>
      <c r="N17">
        <v>18.237080639999999</v>
      </c>
      <c r="O17">
        <v>18.844983328000001</v>
      </c>
      <c r="P17">
        <v>18.844983328000001</v>
      </c>
      <c r="Q17">
        <v>18.237993353</v>
      </c>
      <c r="R17">
        <v>18.845926465000002</v>
      </c>
      <c r="S17">
        <v>18.237993353</v>
      </c>
      <c r="T17">
        <v>18.847026792000001</v>
      </c>
    </row>
    <row r="18" spans="1:20" x14ac:dyDescent="0.25">
      <c r="A18" t="s">
        <v>93</v>
      </c>
      <c r="B18">
        <v>28033</v>
      </c>
      <c r="C18" t="s">
        <v>199</v>
      </c>
      <c r="D18" t="s">
        <v>223</v>
      </c>
      <c r="E18" t="s">
        <v>227</v>
      </c>
      <c r="F18">
        <v>6.7785313910999996</v>
      </c>
      <c r="G18" t="s">
        <v>225</v>
      </c>
      <c r="H18" t="s">
        <v>226</v>
      </c>
      <c r="I18">
        <v>0.5742305043</v>
      </c>
      <c r="J18">
        <v>0.53718337490000001</v>
      </c>
      <c r="K18">
        <v>0.57404597739999996</v>
      </c>
      <c r="L18">
        <v>0.55552836520000004</v>
      </c>
      <c r="M18">
        <v>0.57404597739999996</v>
      </c>
      <c r="N18">
        <v>0.55558788999999997</v>
      </c>
      <c r="O18">
        <v>0.57410748629999997</v>
      </c>
      <c r="P18">
        <v>0.57410748629999997</v>
      </c>
      <c r="Q18">
        <v>0.55564741480000002</v>
      </c>
      <c r="R18">
        <v>0.57416899529999998</v>
      </c>
      <c r="S18">
        <v>0.55564741480000002</v>
      </c>
      <c r="T18">
        <v>0.5742305043</v>
      </c>
    </row>
    <row r="19" spans="1:20" hidden="1" x14ac:dyDescent="0.25">
      <c r="A19" t="s">
        <v>93</v>
      </c>
      <c r="B19">
        <v>28033</v>
      </c>
      <c r="C19" t="s">
        <v>236</v>
      </c>
      <c r="D19" t="s">
        <v>230</v>
      </c>
      <c r="E19" t="s">
        <v>224</v>
      </c>
      <c r="F19">
        <v>2.1889015206</v>
      </c>
      <c r="G19" t="s">
        <v>225</v>
      </c>
      <c r="H19" t="s">
        <v>226</v>
      </c>
      <c r="I19">
        <v>0.23718929220000001</v>
      </c>
      <c r="J19">
        <v>0</v>
      </c>
      <c r="K19">
        <v>0</v>
      </c>
      <c r="L19">
        <v>0</v>
      </c>
      <c r="M19">
        <v>0</v>
      </c>
      <c r="N19">
        <v>0.15339321750000001</v>
      </c>
      <c r="O19">
        <v>0</v>
      </c>
      <c r="P19">
        <v>0</v>
      </c>
      <c r="Q19">
        <v>0.61378213479999999</v>
      </c>
      <c r="R19">
        <v>0.71156498619999997</v>
      </c>
      <c r="S19">
        <v>0.47297189000000001</v>
      </c>
      <c r="T19">
        <v>0</v>
      </c>
    </row>
    <row r="20" spans="1:20" hidden="1" x14ac:dyDescent="0.25">
      <c r="A20" t="s">
        <v>93</v>
      </c>
      <c r="B20">
        <v>28033</v>
      </c>
      <c r="C20" t="s">
        <v>236</v>
      </c>
      <c r="D20" t="s">
        <v>230</v>
      </c>
      <c r="E20" t="s">
        <v>227</v>
      </c>
      <c r="F20">
        <v>4.0915591638000004</v>
      </c>
      <c r="G20" t="s">
        <v>225</v>
      </c>
      <c r="H20" t="s">
        <v>226</v>
      </c>
      <c r="I20">
        <v>0.44887492629999998</v>
      </c>
      <c r="J20">
        <v>0</v>
      </c>
      <c r="K20">
        <v>0</v>
      </c>
      <c r="L20">
        <v>0</v>
      </c>
      <c r="M20">
        <v>0</v>
      </c>
      <c r="N20">
        <v>0.24547991860000001</v>
      </c>
      <c r="O20">
        <v>0</v>
      </c>
      <c r="P20">
        <v>0</v>
      </c>
      <c r="Q20">
        <v>1.2433600644</v>
      </c>
      <c r="R20">
        <v>1.3466247788000001</v>
      </c>
      <c r="S20">
        <v>0.80721947559999996</v>
      </c>
      <c r="T20">
        <v>0</v>
      </c>
    </row>
    <row r="21" spans="1:20" hidden="1" x14ac:dyDescent="0.25">
      <c r="A21" t="s">
        <v>93</v>
      </c>
      <c r="B21">
        <v>28033</v>
      </c>
      <c r="C21" t="s">
        <v>237</v>
      </c>
      <c r="D21" t="s">
        <v>223</v>
      </c>
      <c r="E21" t="s">
        <v>224</v>
      </c>
      <c r="F21">
        <v>193.57943091999999</v>
      </c>
      <c r="G21" t="s">
        <v>225</v>
      </c>
      <c r="H21" t="s">
        <v>226</v>
      </c>
      <c r="I21">
        <v>17.876218708</v>
      </c>
      <c r="J21">
        <v>15.138092729</v>
      </c>
      <c r="K21">
        <v>18.017858518000001</v>
      </c>
      <c r="L21">
        <v>10.662562304</v>
      </c>
      <c r="M21">
        <v>14.767438791</v>
      </c>
      <c r="N21">
        <v>18.571597237999999</v>
      </c>
      <c r="O21">
        <v>19.309189415999999</v>
      </c>
      <c r="P21">
        <v>19.03914335</v>
      </c>
      <c r="Q21">
        <v>17.506984882000001</v>
      </c>
      <c r="R21">
        <v>13.267369606000001</v>
      </c>
      <c r="S21">
        <v>11.309022715999999</v>
      </c>
      <c r="T21">
        <v>18.113952657999999</v>
      </c>
    </row>
    <row r="22" spans="1:20" hidden="1" x14ac:dyDescent="0.25">
      <c r="A22" t="s">
        <v>93</v>
      </c>
      <c r="B22">
        <v>28033</v>
      </c>
      <c r="C22" t="s">
        <v>237</v>
      </c>
      <c r="D22" t="s">
        <v>223</v>
      </c>
      <c r="E22" t="s">
        <v>227</v>
      </c>
      <c r="F22">
        <v>35.582856126999999</v>
      </c>
      <c r="G22" t="s">
        <v>225</v>
      </c>
      <c r="H22" t="s">
        <v>226</v>
      </c>
      <c r="I22">
        <v>3.3996117307999998</v>
      </c>
      <c r="J22">
        <v>2.7321307021000001</v>
      </c>
      <c r="K22">
        <v>3.3523803855000001</v>
      </c>
      <c r="L22">
        <v>1.9483529258000001</v>
      </c>
      <c r="M22">
        <v>2.5765163665999999</v>
      </c>
      <c r="N22">
        <v>3.5254712104000001</v>
      </c>
      <c r="O22">
        <v>3.6877338139</v>
      </c>
      <c r="P22">
        <v>3.6461135269999998</v>
      </c>
      <c r="Q22">
        <v>3.2925268825999998</v>
      </c>
      <c r="R22">
        <v>2.2423988877999999</v>
      </c>
      <c r="S22">
        <v>1.9776351890999999</v>
      </c>
      <c r="T22">
        <v>3.2019845059000001</v>
      </c>
    </row>
    <row r="23" spans="1:20" hidden="1" x14ac:dyDescent="0.25">
      <c r="A23" t="s">
        <v>93</v>
      </c>
      <c r="B23">
        <v>28033</v>
      </c>
      <c r="C23" t="s">
        <v>238</v>
      </c>
      <c r="D23" t="s">
        <v>239</v>
      </c>
      <c r="E23" t="s">
        <v>224</v>
      </c>
      <c r="F23">
        <v>10.509024148</v>
      </c>
      <c r="G23" t="s">
        <v>225</v>
      </c>
      <c r="H23" t="s">
        <v>226</v>
      </c>
      <c r="I23">
        <v>0</v>
      </c>
      <c r="J23">
        <v>0.65903888180000003</v>
      </c>
      <c r="K23">
        <v>0.65903678259999998</v>
      </c>
      <c r="L23">
        <v>2.2334803750000001</v>
      </c>
      <c r="M23">
        <v>0</v>
      </c>
      <c r="N23">
        <v>3.8896459007000002</v>
      </c>
      <c r="O23">
        <v>0.95627022049999999</v>
      </c>
      <c r="P23">
        <v>0</v>
      </c>
      <c r="Q23">
        <v>1.3637574722000001</v>
      </c>
      <c r="R23">
        <v>0.65903526649999999</v>
      </c>
      <c r="S23">
        <v>8.8759248400000004E-2</v>
      </c>
      <c r="T23">
        <v>0</v>
      </c>
    </row>
    <row r="24" spans="1:20" hidden="1" x14ac:dyDescent="0.25">
      <c r="A24" t="s">
        <v>93</v>
      </c>
      <c r="B24">
        <v>28033</v>
      </c>
      <c r="C24" t="s">
        <v>238</v>
      </c>
      <c r="D24" t="s">
        <v>239</v>
      </c>
      <c r="E24" t="s">
        <v>227</v>
      </c>
      <c r="F24">
        <v>102.88700385999999</v>
      </c>
      <c r="G24" t="s">
        <v>225</v>
      </c>
      <c r="H24" t="s">
        <v>226</v>
      </c>
      <c r="I24">
        <v>0</v>
      </c>
      <c r="J24">
        <v>6.8317776417999996</v>
      </c>
      <c r="K24">
        <v>6.8317774214</v>
      </c>
      <c r="L24">
        <v>23.980750123</v>
      </c>
      <c r="M24">
        <v>0</v>
      </c>
      <c r="N24">
        <v>35.938608772999999</v>
      </c>
      <c r="O24">
        <v>7.7216383648000004</v>
      </c>
      <c r="P24">
        <v>0</v>
      </c>
      <c r="Q24">
        <v>14.032359442000001</v>
      </c>
      <c r="R24">
        <v>6.8317773110999997</v>
      </c>
      <c r="S24">
        <v>0.71831478699999995</v>
      </c>
      <c r="T24">
        <v>0</v>
      </c>
    </row>
    <row r="25" spans="1:20" hidden="1" x14ac:dyDescent="0.25">
      <c r="A25" t="s">
        <v>93</v>
      </c>
      <c r="B25">
        <v>28033</v>
      </c>
      <c r="C25" t="s">
        <v>240</v>
      </c>
      <c r="D25" t="s">
        <v>239</v>
      </c>
      <c r="E25" t="s">
        <v>224</v>
      </c>
      <c r="F25">
        <v>5.6973361799999997E-2</v>
      </c>
      <c r="G25" t="s">
        <v>225</v>
      </c>
      <c r="H25" t="s">
        <v>226</v>
      </c>
      <c r="I25">
        <v>0</v>
      </c>
      <c r="J25">
        <v>0</v>
      </c>
      <c r="K25">
        <v>1.24380641E-2</v>
      </c>
      <c r="L25">
        <v>0</v>
      </c>
      <c r="M25">
        <v>0</v>
      </c>
      <c r="N25">
        <v>0</v>
      </c>
      <c r="O25">
        <v>0</v>
      </c>
      <c r="P25">
        <v>0</v>
      </c>
      <c r="Q25">
        <v>0</v>
      </c>
      <c r="R25">
        <v>0</v>
      </c>
      <c r="S25">
        <v>0</v>
      </c>
      <c r="T25">
        <v>4.4535297699999997E-2</v>
      </c>
    </row>
    <row r="26" spans="1:20" hidden="1" x14ac:dyDescent="0.25">
      <c r="A26" t="s">
        <v>93</v>
      </c>
      <c r="B26">
        <v>28033</v>
      </c>
      <c r="C26" t="s">
        <v>240</v>
      </c>
      <c r="D26" t="s">
        <v>239</v>
      </c>
      <c r="E26" t="s">
        <v>227</v>
      </c>
      <c r="F26">
        <v>0.54088195900000002</v>
      </c>
      <c r="G26" t="s">
        <v>225</v>
      </c>
      <c r="H26" t="s">
        <v>226</v>
      </c>
      <c r="I26">
        <v>0</v>
      </c>
      <c r="J26">
        <v>0</v>
      </c>
      <c r="K26">
        <v>0.1050240028</v>
      </c>
      <c r="L26">
        <v>0</v>
      </c>
      <c r="M26">
        <v>0</v>
      </c>
      <c r="N26">
        <v>0</v>
      </c>
      <c r="O26">
        <v>0</v>
      </c>
      <c r="P26">
        <v>0</v>
      </c>
      <c r="Q26">
        <v>0</v>
      </c>
      <c r="R26">
        <v>0</v>
      </c>
      <c r="S26">
        <v>0</v>
      </c>
      <c r="T26">
        <v>0.43585795620000001</v>
      </c>
    </row>
    <row r="27" spans="1:20" x14ac:dyDescent="0.25">
      <c r="A27" t="s">
        <v>93</v>
      </c>
      <c r="B27">
        <v>28033</v>
      </c>
      <c r="C27" t="s">
        <v>193</v>
      </c>
      <c r="D27" t="s">
        <v>223</v>
      </c>
      <c r="E27" t="s">
        <v>224</v>
      </c>
      <c r="F27">
        <v>20.664120218000001</v>
      </c>
      <c r="G27" t="s">
        <v>225</v>
      </c>
      <c r="H27" t="s">
        <v>226</v>
      </c>
      <c r="I27">
        <v>1.7505180751</v>
      </c>
      <c r="J27">
        <v>1.6379810072000001</v>
      </c>
      <c r="K27">
        <v>1.7505114832999999</v>
      </c>
      <c r="L27">
        <v>1.6941098453000001</v>
      </c>
      <c r="M27">
        <v>1.7502275279999999</v>
      </c>
      <c r="N27">
        <v>1.6935662736999999</v>
      </c>
      <c r="O27">
        <v>1.7494496933000001</v>
      </c>
      <c r="P27">
        <v>1.7500196321999999</v>
      </c>
      <c r="Q27">
        <v>1.6936545027000001</v>
      </c>
      <c r="R27">
        <v>1.7500023920000001</v>
      </c>
      <c r="S27">
        <v>1.6934136476999999</v>
      </c>
      <c r="T27">
        <v>1.7506661375999999</v>
      </c>
    </row>
    <row r="28" spans="1:20" x14ac:dyDescent="0.25">
      <c r="A28" t="s">
        <v>93</v>
      </c>
      <c r="B28">
        <v>28033</v>
      </c>
      <c r="C28" t="s">
        <v>193</v>
      </c>
      <c r="D28" t="s">
        <v>223</v>
      </c>
      <c r="E28" t="s">
        <v>227</v>
      </c>
      <c r="F28">
        <v>211.65795753</v>
      </c>
      <c r="G28" t="s">
        <v>225</v>
      </c>
      <c r="H28" t="s">
        <v>226</v>
      </c>
      <c r="I28">
        <v>17.927339738000001</v>
      </c>
      <c r="J28">
        <v>16.770796915999998</v>
      </c>
      <c r="K28">
        <v>17.927346682</v>
      </c>
      <c r="L28">
        <v>17.349057249000001</v>
      </c>
      <c r="M28">
        <v>17.927306668</v>
      </c>
      <c r="N28">
        <v>17.348996290999999</v>
      </c>
      <c r="O28">
        <v>17.927211979999999</v>
      </c>
      <c r="P28">
        <v>17.927296417000001</v>
      </c>
      <c r="Q28">
        <v>17.348998165000001</v>
      </c>
      <c r="R28">
        <v>17.927282527999999</v>
      </c>
      <c r="S28">
        <v>17.348963221000002</v>
      </c>
      <c r="T28">
        <v>17.927361674</v>
      </c>
    </row>
    <row r="29" spans="1:20" hidden="1" x14ac:dyDescent="0.25">
      <c r="A29" t="s">
        <v>93</v>
      </c>
      <c r="B29">
        <v>28033</v>
      </c>
      <c r="C29" t="s">
        <v>241</v>
      </c>
      <c r="D29" t="s">
        <v>230</v>
      </c>
      <c r="E29" t="s">
        <v>224</v>
      </c>
      <c r="F29">
        <v>156.58284952</v>
      </c>
      <c r="G29" t="s">
        <v>225</v>
      </c>
      <c r="H29" t="s">
        <v>226</v>
      </c>
      <c r="I29">
        <v>13.04183602</v>
      </c>
      <c r="J29">
        <v>12.317739426999999</v>
      </c>
      <c r="K29">
        <v>12.66074568</v>
      </c>
      <c r="L29">
        <v>12.375211627000001</v>
      </c>
      <c r="M29">
        <v>13.04183602</v>
      </c>
      <c r="N29">
        <v>12.742489062000001</v>
      </c>
      <c r="O29">
        <v>13.167238698</v>
      </c>
      <c r="P29">
        <v>13.927864773</v>
      </c>
      <c r="Q29">
        <v>13.232658807</v>
      </c>
      <c r="R29">
        <v>13.927864773</v>
      </c>
      <c r="S29">
        <v>13.232658807</v>
      </c>
      <c r="T29">
        <v>12.914705830000001</v>
      </c>
    </row>
    <row r="30" spans="1:20" hidden="1" x14ac:dyDescent="0.25">
      <c r="A30" t="s">
        <v>93</v>
      </c>
      <c r="B30">
        <v>28033</v>
      </c>
      <c r="C30" t="s">
        <v>241</v>
      </c>
      <c r="D30" t="s">
        <v>230</v>
      </c>
      <c r="E30" t="s">
        <v>227</v>
      </c>
      <c r="F30">
        <v>7.3162370409999999</v>
      </c>
      <c r="G30" t="s">
        <v>225</v>
      </c>
      <c r="H30" t="s">
        <v>226</v>
      </c>
      <c r="I30">
        <v>0.60942387720000002</v>
      </c>
      <c r="J30">
        <v>0.57555978109999995</v>
      </c>
      <c r="K30">
        <v>0.59171613290000002</v>
      </c>
      <c r="L30">
        <v>0.57833958890000003</v>
      </c>
      <c r="M30">
        <v>0.60942387720000002</v>
      </c>
      <c r="N30">
        <v>0.59540667010000004</v>
      </c>
      <c r="O30">
        <v>0.61525355910000001</v>
      </c>
      <c r="P30">
        <v>0.65060412150000002</v>
      </c>
      <c r="Q30">
        <v>0.61819143840000002</v>
      </c>
      <c r="R30">
        <v>0.65060412150000002</v>
      </c>
      <c r="S30">
        <v>0.61819143840000002</v>
      </c>
      <c r="T30">
        <v>0.60352243480000001</v>
      </c>
    </row>
    <row r="31" spans="1:20" hidden="1" x14ac:dyDescent="0.25">
      <c r="A31" t="s">
        <v>93</v>
      </c>
      <c r="B31">
        <v>28033</v>
      </c>
      <c r="C31" t="s">
        <v>242</v>
      </c>
      <c r="D31" t="s">
        <v>230</v>
      </c>
      <c r="E31" t="s">
        <v>224</v>
      </c>
      <c r="F31">
        <v>16.388738793000002</v>
      </c>
      <c r="G31" t="s">
        <v>225</v>
      </c>
      <c r="H31" t="s">
        <v>226</v>
      </c>
      <c r="I31">
        <v>3.3465842359</v>
      </c>
      <c r="J31">
        <v>2.4342151292</v>
      </c>
      <c r="K31">
        <v>1.4617008900999999</v>
      </c>
      <c r="L31">
        <v>0.95684746109999996</v>
      </c>
      <c r="M31">
        <v>0.74143059460000005</v>
      </c>
      <c r="N31">
        <v>0.43147040129999997</v>
      </c>
      <c r="O31">
        <v>0.55689356420000002</v>
      </c>
      <c r="P31">
        <v>0.4432837536</v>
      </c>
      <c r="Q31">
        <v>0.56014251999999998</v>
      </c>
      <c r="R31">
        <v>0.82354484260000005</v>
      </c>
      <c r="S31">
        <v>1.7897299713000001</v>
      </c>
      <c r="T31">
        <v>2.8428954292999999</v>
      </c>
    </row>
    <row r="32" spans="1:20" hidden="1" x14ac:dyDescent="0.25">
      <c r="A32" t="s">
        <v>93</v>
      </c>
      <c r="B32">
        <v>28033</v>
      </c>
      <c r="C32" t="s">
        <v>242</v>
      </c>
      <c r="D32" t="s">
        <v>230</v>
      </c>
      <c r="E32" t="s">
        <v>227</v>
      </c>
      <c r="F32">
        <v>153.65092798000001</v>
      </c>
      <c r="G32" t="s">
        <v>225</v>
      </c>
      <c r="H32" t="s">
        <v>226</v>
      </c>
      <c r="I32">
        <v>31.463919377</v>
      </c>
      <c r="J32">
        <v>23.211207305999999</v>
      </c>
      <c r="K32">
        <v>14.886648919000001</v>
      </c>
      <c r="L32">
        <v>9.8689812992999997</v>
      </c>
      <c r="M32">
        <v>6.2204293500999999</v>
      </c>
      <c r="N32">
        <v>3.3374775818</v>
      </c>
      <c r="O32">
        <v>4.1758673257999996</v>
      </c>
      <c r="P32">
        <v>3.3651982781999998</v>
      </c>
      <c r="Q32">
        <v>4.3924070614000001</v>
      </c>
      <c r="R32">
        <v>8.4033718591</v>
      </c>
      <c r="S32">
        <v>17.278604364</v>
      </c>
      <c r="T32">
        <v>27.046815257999999</v>
      </c>
    </row>
  </sheetData>
  <autoFilter ref="A1:W32" xr:uid="{F600A156-D8AE-4370-8872-F7A76EEBBB94}">
    <filterColumn colId="2">
      <filters>
        <filter val="pt_oilgas"/>
        <filter val="ptnonipm"/>
      </filters>
    </filterColumn>
    <filterColumn colId="3">
      <filters>
        <filter val="point"/>
      </filters>
    </filterColumn>
  </autoFilter>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9831C-B95D-4B3E-9A05-038B730540D9}">
  <sheetPr filterMode="1"/>
  <dimension ref="A1:W32"/>
  <sheetViews>
    <sheetView workbookViewId="0">
      <selection activeCell="F17" sqref="F17:F28"/>
    </sheetView>
  </sheetViews>
  <sheetFormatPr defaultRowHeight="15" x14ac:dyDescent="0.25"/>
  <cols>
    <col min="1" max="1" width="10.5703125" bestFit="1" customWidth="1"/>
    <col min="2" max="2" width="9.28515625" bestFit="1" customWidth="1"/>
    <col min="3" max="3" width="12.140625" bestFit="1" customWidth="1"/>
    <col min="4" max="4" width="11.5703125" bestFit="1" customWidth="1"/>
    <col min="5" max="5" width="8.5703125" bestFit="1" customWidth="1"/>
    <col min="6" max="6" width="12" bestFit="1" customWidth="1"/>
    <col min="7" max="7" width="9.5703125" bestFit="1" customWidth="1"/>
    <col min="8" max="8" width="10.140625" bestFit="1" customWidth="1"/>
    <col min="9" max="20" width="12" bestFit="1" customWidth="1"/>
    <col min="22" max="22" width="4.85546875" bestFit="1" customWidth="1"/>
    <col min="23" max="23" width="12" bestFit="1" customWidth="1"/>
  </cols>
  <sheetData>
    <row r="1" spans="1:23" s="33" customFormat="1" x14ac:dyDescent="0.25">
      <c r="A1" s="33" t="s">
        <v>61</v>
      </c>
      <c r="B1" s="33" t="s">
        <v>62</v>
      </c>
      <c r="C1" s="33" t="s">
        <v>185</v>
      </c>
      <c r="D1" s="33" t="s">
        <v>205</v>
      </c>
      <c r="E1" s="33" t="s">
        <v>71</v>
      </c>
      <c r="F1" s="33" t="s">
        <v>206</v>
      </c>
      <c r="G1" s="33" t="s">
        <v>207</v>
      </c>
      <c r="H1" s="33" t="s">
        <v>243</v>
      </c>
      <c r="I1" s="33" t="s">
        <v>209</v>
      </c>
      <c r="J1" s="33" t="s">
        <v>210</v>
      </c>
      <c r="K1" s="33" t="s">
        <v>211</v>
      </c>
      <c r="L1" s="33" t="s">
        <v>212</v>
      </c>
      <c r="M1" s="33" t="s">
        <v>213</v>
      </c>
      <c r="N1" s="33" t="s">
        <v>214</v>
      </c>
      <c r="O1" s="33" t="s">
        <v>215</v>
      </c>
      <c r="P1" s="33" t="s">
        <v>216</v>
      </c>
      <c r="Q1" s="33" t="s">
        <v>217</v>
      </c>
      <c r="R1" s="33" t="s">
        <v>218</v>
      </c>
      <c r="S1" s="33" t="s">
        <v>219</v>
      </c>
      <c r="T1" s="33" t="s">
        <v>220</v>
      </c>
      <c r="V1" s="33" t="s">
        <v>221</v>
      </c>
    </row>
    <row r="2" spans="1:23" hidden="1" x14ac:dyDescent="0.25">
      <c r="A2" t="s">
        <v>93</v>
      </c>
      <c r="B2">
        <v>28033</v>
      </c>
      <c r="C2" t="s">
        <v>222</v>
      </c>
      <c r="D2" t="s">
        <v>223</v>
      </c>
      <c r="E2" t="s">
        <v>224</v>
      </c>
      <c r="F2">
        <v>4.7617211907000003</v>
      </c>
      <c r="G2" t="s">
        <v>225</v>
      </c>
      <c r="H2" t="s">
        <v>226</v>
      </c>
      <c r="I2">
        <v>0.34586289460000003</v>
      </c>
      <c r="J2">
        <v>0.34960831580000001</v>
      </c>
      <c r="K2">
        <v>0.40524873560000002</v>
      </c>
      <c r="L2">
        <v>0.40725200480000001</v>
      </c>
      <c r="M2">
        <v>0.42122958849999997</v>
      </c>
      <c r="N2">
        <v>0.42220403690000002</v>
      </c>
      <c r="O2">
        <v>0.43539534320000001</v>
      </c>
      <c r="P2">
        <v>0.43201745130000002</v>
      </c>
      <c r="Q2">
        <v>0.40783567500000001</v>
      </c>
      <c r="R2">
        <v>0.42357081009999997</v>
      </c>
      <c r="S2">
        <v>0.36081152929999999</v>
      </c>
      <c r="T2">
        <v>0.35068480559999998</v>
      </c>
      <c r="V2" t="s">
        <v>224</v>
      </c>
      <c r="W2">
        <f>SUM(F2,F4,F6,F9,F11,F13,F15,F17,F19,F21,F23,F25,F27,F29,F31)</f>
        <v>2634.9399473381004</v>
      </c>
    </row>
    <row r="3" spans="1:23" hidden="1" x14ac:dyDescent="0.25">
      <c r="A3" t="s">
        <v>93</v>
      </c>
      <c r="B3">
        <v>28033</v>
      </c>
      <c r="C3" t="s">
        <v>222</v>
      </c>
      <c r="D3" t="s">
        <v>223</v>
      </c>
      <c r="E3" t="s">
        <v>227</v>
      </c>
      <c r="F3">
        <v>6.3545798266000002</v>
      </c>
      <c r="G3" t="s">
        <v>225</v>
      </c>
      <c r="H3" t="s">
        <v>226</v>
      </c>
      <c r="I3">
        <v>0.46156010079999998</v>
      </c>
      <c r="J3">
        <v>0.46655500259999999</v>
      </c>
      <c r="K3">
        <v>0.54080953720000002</v>
      </c>
      <c r="L3">
        <v>0.54348220039999995</v>
      </c>
      <c r="M3">
        <v>0.562134515</v>
      </c>
      <c r="N3">
        <v>0.56343810800000005</v>
      </c>
      <c r="O3">
        <v>0.5810410225</v>
      </c>
      <c r="P3">
        <v>0.57653422399999998</v>
      </c>
      <c r="Q3">
        <v>0.54426021150000004</v>
      </c>
      <c r="R3">
        <v>0.56526221219999995</v>
      </c>
      <c r="S3">
        <v>0.48151159910000002</v>
      </c>
      <c r="T3">
        <v>0.46799109329999999</v>
      </c>
      <c r="V3" t="s">
        <v>195</v>
      </c>
      <c r="W3">
        <f>SUM(F3,F5,F7:F8,F10,F12,F14,F16,F18,F20,F22,F24,F26,F28,F30,F32)</f>
        <v>18379.593735065802</v>
      </c>
    </row>
    <row r="4" spans="1:23" hidden="1" x14ac:dyDescent="0.25">
      <c r="A4" t="s">
        <v>93</v>
      </c>
      <c r="B4">
        <v>28033</v>
      </c>
      <c r="C4" t="s">
        <v>228</v>
      </c>
      <c r="D4" t="s">
        <v>228</v>
      </c>
      <c r="E4" t="s">
        <v>224</v>
      </c>
      <c r="F4">
        <v>363.43380000000002</v>
      </c>
      <c r="G4" t="s">
        <v>225</v>
      </c>
      <c r="H4" t="s">
        <v>226</v>
      </c>
      <c r="I4">
        <v>13.4354</v>
      </c>
      <c r="J4">
        <v>15.197699999999999</v>
      </c>
      <c r="K4">
        <v>21.250399999999999</v>
      </c>
      <c r="L4">
        <v>43.636299999999999</v>
      </c>
      <c r="M4">
        <v>42.829700000000003</v>
      </c>
      <c r="N4">
        <v>42.460799999999999</v>
      </c>
      <c r="O4">
        <v>45.737400000000001</v>
      </c>
      <c r="P4">
        <v>40.161700000000003</v>
      </c>
      <c r="Q4">
        <v>34.598100000000002</v>
      </c>
      <c r="R4">
        <v>28.437899999999999</v>
      </c>
      <c r="S4">
        <v>20.3931</v>
      </c>
      <c r="T4">
        <v>15.295299999999999</v>
      </c>
    </row>
    <row r="5" spans="1:23" hidden="1" x14ac:dyDescent="0.25">
      <c r="A5" t="s">
        <v>93</v>
      </c>
      <c r="B5">
        <v>28033</v>
      </c>
      <c r="C5" t="s">
        <v>228</v>
      </c>
      <c r="D5" t="s">
        <v>228</v>
      </c>
      <c r="E5" t="s">
        <v>227</v>
      </c>
      <c r="F5">
        <v>14413.1466</v>
      </c>
      <c r="G5" t="s">
        <v>225</v>
      </c>
      <c r="H5" t="s">
        <v>226</v>
      </c>
      <c r="I5">
        <v>20.9514</v>
      </c>
      <c r="J5">
        <v>64.214100000000002</v>
      </c>
      <c r="K5">
        <v>389.80610000000001</v>
      </c>
      <c r="L5">
        <v>867.44799999999998</v>
      </c>
      <c r="M5">
        <v>1590.3</v>
      </c>
      <c r="N5">
        <v>2819.1030000000001</v>
      </c>
      <c r="O5">
        <v>2990.0010000000002</v>
      </c>
      <c r="P5">
        <v>2342.7550000000001</v>
      </c>
      <c r="Q5">
        <v>1914.883</v>
      </c>
      <c r="R5">
        <v>1034.1849999999999</v>
      </c>
      <c r="S5">
        <v>331.12509999999997</v>
      </c>
      <c r="T5">
        <v>48.374899999999997</v>
      </c>
    </row>
    <row r="6" spans="1:23" hidden="1" x14ac:dyDescent="0.25">
      <c r="A6" t="s">
        <v>93</v>
      </c>
      <c r="B6">
        <v>28033</v>
      </c>
      <c r="C6" t="s">
        <v>229</v>
      </c>
      <c r="D6" t="s">
        <v>230</v>
      </c>
      <c r="E6" t="s">
        <v>224</v>
      </c>
      <c r="F6">
        <v>64.090609228000005</v>
      </c>
      <c r="G6" t="s">
        <v>225</v>
      </c>
      <c r="H6" t="s">
        <v>226</v>
      </c>
      <c r="I6">
        <v>6.8319158420999999</v>
      </c>
      <c r="J6">
        <v>8.6769224205000004</v>
      </c>
      <c r="K6">
        <v>7.9057868702</v>
      </c>
      <c r="L6">
        <v>6.2547837737999998</v>
      </c>
      <c r="M6">
        <v>4.2892758604000001</v>
      </c>
      <c r="N6">
        <v>5.8025026274</v>
      </c>
      <c r="O6">
        <v>5.4105089460000002</v>
      </c>
      <c r="P6">
        <v>3.8868531392999999</v>
      </c>
      <c r="Q6">
        <v>3.2515997996000001</v>
      </c>
      <c r="R6">
        <v>4.3069221162</v>
      </c>
      <c r="S6">
        <v>4.2267877467000003</v>
      </c>
      <c r="T6">
        <v>3.2467500863000001</v>
      </c>
    </row>
    <row r="7" spans="1:23" hidden="1" x14ac:dyDescent="0.25">
      <c r="A7" t="s">
        <v>93</v>
      </c>
      <c r="B7">
        <v>28033</v>
      </c>
      <c r="C7" t="s">
        <v>229</v>
      </c>
      <c r="D7" t="s">
        <v>230</v>
      </c>
      <c r="E7" t="s">
        <v>227</v>
      </c>
      <c r="F7">
        <v>4.0224685263</v>
      </c>
      <c r="G7" t="s">
        <v>225</v>
      </c>
      <c r="H7" t="s">
        <v>226</v>
      </c>
      <c r="I7">
        <v>0.50634833030000004</v>
      </c>
      <c r="J7">
        <v>0.61568103529999996</v>
      </c>
      <c r="K7">
        <v>0.57204407040000005</v>
      </c>
      <c r="L7">
        <v>0.4709841984</v>
      </c>
      <c r="M7">
        <v>0.2719386895</v>
      </c>
      <c r="N7">
        <v>0.3612276438</v>
      </c>
      <c r="O7">
        <v>0.3312121563</v>
      </c>
      <c r="P7">
        <v>0.18060957799999999</v>
      </c>
      <c r="Q7">
        <v>0.1512080777</v>
      </c>
      <c r="R7">
        <v>0.2009748838</v>
      </c>
      <c r="S7">
        <v>0.20423188210000001</v>
      </c>
      <c r="T7">
        <v>0.15600798069999999</v>
      </c>
    </row>
    <row r="8" spans="1:23" hidden="1" x14ac:dyDescent="0.25">
      <c r="A8" t="s">
        <v>93</v>
      </c>
      <c r="B8">
        <v>28033</v>
      </c>
      <c r="C8" t="s">
        <v>231</v>
      </c>
      <c r="D8" t="s">
        <v>230</v>
      </c>
      <c r="E8" t="s">
        <v>227</v>
      </c>
      <c r="F8">
        <v>6.0745785037999998</v>
      </c>
      <c r="G8" t="s">
        <v>225</v>
      </c>
      <c r="H8" t="s">
        <v>226</v>
      </c>
      <c r="I8">
        <v>0.17711216569999999</v>
      </c>
      <c r="J8">
        <v>0.19656718309999999</v>
      </c>
      <c r="K8">
        <v>0.2638008785</v>
      </c>
      <c r="L8">
        <v>0.4070523653</v>
      </c>
      <c r="M8">
        <v>0.62472715050000005</v>
      </c>
      <c r="N8">
        <v>0.8390106759</v>
      </c>
      <c r="O8">
        <v>0.85839415330000002</v>
      </c>
      <c r="P8">
        <v>0.92903917059999996</v>
      </c>
      <c r="Q8">
        <v>0.79867502219999997</v>
      </c>
      <c r="R8">
        <v>0.51788378339999996</v>
      </c>
      <c r="S8">
        <v>0.23247782980000001</v>
      </c>
      <c r="T8">
        <v>0.2298381256</v>
      </c>
    </row>
    <row r="9" spans="1:23" hidden="1" x14ac:dyDescent="0.25">
      <c r="A9" t="s">
        <v>93</v>
      </c>
      <c r="B9">
        <v>28033</v>
      </c>
      <c r="C9" t="s">
        <v>232</v>
      </c>
      <c r="D9" t="s">
        <v>230</v>
      </c>
      <c r="E9" t="s">
        <v>224</v>
      </c>
      <c r="F9">
        <v>498.05468696999998</v>
      </c>
      <c r="G9" t="s">
        <v>225</v>
      </c>
      <c r="H9" t="s">
        <v>226</v>
      </c>
      <c r="I9">
        <v>55.630496536000003</v>
      </c>
      <c r="J9">
        <v>52.550468758000001</v>
      </c>
      <c r="K9">
        <v>46.914706262000003</v>
      </c>
      <c r="L9">
        <v>40.107597679000001</v>
      </c>
      <c r="M9">
        <v>38.931982120999997</v>
      </c>
      <c r="N9">
        <v>30.876509641999998</v>
      </c>
      <c r="O9">
        <v>32.438963606999998</v>
      </c>
      <c r="P9">
        <v>32.562550086000002</v>
      </c>
      <c r="Q9">
        <v>38.115341854</v>
      </c>
      <c r="R9">
        <v>39.087726539000002</v>
      </c>
      <c r="S9">
        <v>38.092493593</v>
      </c>
      <c r="T9">
        <v>52.745850294999997</v>
      </c>
    </row>
    <row r="10" spans="1:23" hidden="1" x14ac:dyDescent="0.25">
      <c r="A10" t="s">
        <v>93</v>
      </c>
      <c r="B10">
        <v>28033</v>
      </c>
      <c r="C10" t="s">
        <v>232</v>
      </c>
      <c r="D10" t="s">
        <v>230</v>
      </c>
      <c r="E10" t="s">
        <v>227</v>
      </c>
      <c r="F10">
        <v>813.01123354000003</v>
      </c>
      <c r="G10" t="s">
        <v>225</v>
      </c>
      <c r="H10" t="s">
        <v>226</v>
      </c>
      <c r="I10">
        <v>73.564566654000004</v>
      </c>
      <c r="J10">
        <v>69.723782470000003</v>
      </c>
      <c r="K10">
        <v>84.737874633999994</v>
      </c>
      <c r="L10">
        <v>66.878666534000004</v>
      </c>
      <c r="M10">
        <v>62.400428689000002</v>
      </c>
      <c r="N10">
        <v>62.588897744000001</v>
      </c>
      <c r="O10">
        <v>66.895622062000001</v>
      </c>
      <c r="P10">
        <v>66.525420062999999</v>
      </c>
      <c r="Q10">
        <v>64.270058036999998</v>
      </c>
      <c r="R10">
        <v>65.706808975000001</v>
      </c>
      <c r="S10">
        <v>64.538687918999997</v>
      </c>
      <c r="T10">
        <v>65.180419760000007</v>
      </c>
    </row>
    <row r="11" spans="1:23" hidden="1" x14ac:dyDescent="0.25">
      <c r="A11" t="s">
        <v>93</v>
      </c>
      <c r="B11">
        <v>28033</v>
      </c>
      <c r="C11" t="s">
        <v>233</v>
      </c>
      <c r="D11" t="s">
        <v>233</v>
      </c>
      <c r="E11" t="s">
        <v>224</v>
      </c>
      <c r="F11">
        <v>214.10166476000001</v>
      </c>
      <c r="G11" t="s">
        <v>225</v>
      </c>
      <c r="H11" t="s">
        <v>226</v>
      </c>
      <c r="I11">
        <v>12.968433876000001</v>
      </c>
      <c r="J11">
        <v>14.042738590000001</v>
      </c>
      <c r="K11">
        <v>18.665953408</v>
      </c>
      <c r="L11">
        <v>18.398318071999999</v>
      </c>
      <c r="M11">
        <v>17.947690118000001</v>
      </c>
      <c r="N11">
        <v>21.167080222999999</v>
      </c>
      <c r="O11">
        <v>20.350391480999999</v>
      </c>
      <c r="P11">
        <v>21.206774843000002</v>
      </c>
      <c r="Q11">
        <v>18.647881325</v>
      </c>
      <c r="R11">
        <v>18.645509790999999</v>
      </c>
      <c r="S11">
        <v>18.846803480999998</v>
      </c>
      <c r="T11">
        <v>13.214089550000001</v>
      </c>
    </row>
    <row r="12" spans="1:23" hidden="1" x14ac:dyDescent="0.25">
      <c r="A12" t="s">
        <v>93</v>
      </c>
      <c r="B12">
        <v>28033</v>
      </c>
      <c r="C12" t="s">
        <v>233</v>
      </c>
      <c r="D12" t="s">
        <v>233</v>
      </c>
      <c r="E12" t="s">
        <v>227</v>
      </c>
      <c r="F12">
        <v>243.18092229999999</v>
      </c>
      <c r="G12" t="s">
        <v>225</v>
      </c>
      <c r="H12" t="s">
        <v>226</v>
      </c>
      <c r="I12">
        <v>9.8130136630999996</v>
      </c>
      <c r="J12">
        <v>10.89842127</v>
      </c>
      <c r="K12">
        <v>21.525443982999999</v>
      </c>
      <c r="L12">
        <v>21.325783274999999</v>
      </c>
      <c r="M12">
        <v>21.804809273</v>
      </c>
      <c r="N12">
        <v>26.937501392000001</v>
      </c>
      <c r="O12">
        <v>27.106727404000001</v>
      </c>
      <c r="P12">
        <v>26.620395399</v>
      </c>
      <c r="Q12">
        <v>23.003144673000001</v>
      </c>
      <c r="R12">
        <v>22.262180921999999</v>
      </c>
      <c r="S12">
        <v>21.696749175000001</v>
      </c>
      <c r="T12">
        <v>10.186751875000001</v>
      </c>
    </row>
    <row r="13" spans="1:23" hidden="1" x14ac:dyDescent="0.25">
      <c r="A13" t="s">
        <v>93</v>
      </c>
      <c r="B13">
        <v>28033</v>
      </c>
      <c r="C13" t="s">
        <v>234</v>
      </c>
      <c r="D13" t="s">
        <v>230</v>
      </c>
      <c r="E13" t="s">
        <v>224</v>
      </c>
      <c r="F13">
        <v>0</v>
      </c>
      <c r="G13" t="s">
        <v>225</v>
      </c>
      <c r="H13" t="s">
        <v>226</v>
      </c>
      <c r="I13">
        <v>0</v>
      </c>
      <c r="J13">
        <v>0</v>
      </c>
      <c r="K13">
        <v>0</v>
      </c>
      <c r="L13">
        <v>0</v>
      </c>
      <c r="M13">
        <v>0</v>
      </c>
      <c r="N13">
        <v>0</v>
      </c>
      <c r="O13">
        <v>0</v>
      </c>
      <c r="P13">
        <v>0</v>
      </c>
      <c r="Q13">
        <v>0</v>
      </c>
      <c r="R13">
        <v>0</v>
      </c>
      <c r="S13">
        <v>0</v>
      </c>
      <c r="T13">
        <v>0</v>
      </c>
    </row>
    <row r="14" spans="1:23" hidden="1" x14ac:dyDescent="0.25">
      <c r="A14" t="s">
        <v>93</v>
      </c>
      <c r="B14">
        <v>28033</v>
      </c>
      <c r="C14" t="s">
        <v>234</v>
      </c>
      <c r="D14" t="s">
        <v>230</v>
      </c>
      <c r="E14" t="s">
        <v>227</v>
      </c>
      <c r="F14">
        <v>1937.2420145999999</v>
      </c>
      <c r="G14" t="s">
        <v>225</v>
      </c>
      <c r="H14" t="s">
        <v>226</v>
      </c>
      <c r="I14">
        <v>163.53124059999999</v>
      </c>
      <c r="J14">
        <v>152.98083797999999</v>
      </c>
      <c r="K14">
        <v>162.66946598999999</v>
      </c>
      <c r="L14">
        <v>157.42208038999999</v>
      </c>
      <c r="M14">
        <v>162.66948307000001</v>
      </c>
      <c r="N14">
        <v>159.53058085999999</v>
      </c>
      <c r="O14">
        <v>164.84826688999999</v>
      </c>
      <c r="P14">
        <v>164.84826688999999</v>
      </c>
      <c r="Q14">
        <v>159.95945699999999</v>
      </c>
      <c r="R14">
        <v>165.2914389</v>
      </c>
      <c r="S14">
        <v>159.95965541999999</v>
      </c>
      <c r="T14">
        <v>163.53124059999999</v>
      </c>
    </row>
    <row r="15" spans="1:23" hidden="1" x14ac:dyDescent="0.25">
      <c r="A15" t="s">
        <v>93</v>
      </c>
      <c r="B15">
        <v>28033</v>
      </c>
      <c r="C15" t="s">
        <v>235</v>
      </c>
      <c r="D15" t="s">
        <v>235</v>
      </c>
      <c r="E15" t="s">
        <v>224</v>
      </c>
      <c r="F15">
        <v>1021.9413281</v>
      </c>
      <c r="G15" t="s">
        <v>225</v>
      </c>
      <c r="H15" t="s">
        <v>226</v>
      </c>
      <c r="I15">
        <v>80.852953161000002</v>
      </c>
      <c r="J15">
        <v>82.685279567999999</v>
      </c>
      <c r="K15">
        <v>84.780757320999996</v>
      </c>
      <c r="L15">
        <v>82.127596347999997</v>
      </c>
      <c r="M15">
        <v>88.659293543999993</v>
      </c>
      <c r="N15">
        <v>88.514502792000002</v>
      </c>
      <c r="O15">
        <v>86.061227016000004</v>
      </c>
      <c r="P15">
        <v>89.633523041999993</v>
      </c>
      <c r="Q15">
        <v>87.218306557999995</v>
      </c>
      <c r="R15">
        <v>85.282699874000002</v>
      </c>
      <c r="S15">
        <v>80.963445328999995</v>
      </c>
      <c r="T15">
        <v>85.161743539</v>
      </c>
    </row>
    <row r="16" spans="1:23" hidden="1" x14ac:dyDescent="0.25">
      <c r="A16" t="s">
        <v>93</v>
      </c>
      <c r="B16">
        <v>28033</v>
      </c>
      <c r="C16" t="s">
        <v>235</v>
      </c>
      <c r="D16" t="s">
        <v>235</v>
      </c>
      <c r="E16" t="s">
        <v>227</v>
      </c>
      <c r="F16">
        <v>530.64758348999999</v>
      </c>
      <c r="G16" t="s">
        <v>225</v>
      </c>
      <c r="H16" t="s">
        <v>226</v>
      </c>
      <c r="I16">
        <v>38.215523064000003</v>
      </c>
      <c r="J16">
        <v>37.416770188000001</v>
      </c>
      <c r="K16">
        <v>40.678621630999999</v>
      </c>
      <c r="L16">
        <v>41.528702322000001</v>
      </c>
      <c r="M16">
        <v>44.968781239999998</v>
      </c>
      <c r="N16">
        <v>49.921811861999998</v>
      </c>
      <c r="O16">
        <v>53.028918849999997</v>
      </c>
      <c r="P16">
        <v>52.165711856000001</v>
      </c>
      <c r="Q16">
        <v>47.184256585999997</v>
      </c>
      <c r="R16">
        <v>46.024364310999999</v>
      </c>
      <c r="S16">
        <v>39.377487272000003</v>
      </c>
      <c r="T16">
        <v>40.136634303000001</v>
      </c>
    </row>
    <row r="17" spans="1:20" x14ac:dyDescent="0.25">
      <c r="A17" t="s">
        <v>93</v>
      </c>
      <c r="B17">
        <v>28033</v>
      </c>
      <c r="C17" t="s">
        <v>199</v>
      </c>
      <c r="D17" t="s">
        <v>223</v>
      </c>
      <c r="E17" t="s">
        <v>224</v>
      </c>
      <c r="F17">
        <v>222.49788544</v>
      </c>
      <c r="G17" t="s">
        <v>225</v>
      </c>
      <c r="H17" t="s">
        <v>226</v>
      </c>
      <c r="I17">
        <v>18.847026792000001</v>
      </c>
      <c r="J17">
        <v>17.631089579000001</v>
      </c>
      <c r="K17">
        <v>18.843883000999998</v>
      </c>
      <c r="L17">
        <v>18.236015807000001</v>
      </c>
      <c r="M17">
        <v>18.843883000999998</v>
      </c>
      <c r="N17">
        <v>18.237080639999999</v>
      </c>
      <c r="O17">
        <v>18.844983328000001</v>
      </c>
      <c r="P17">
        <v>18.844983328000001</v>
      </c>
      <c r="Q17">
        <v>18.237993353</v>
      </c>
      <c r="R17">
        <v>18.845926465000002</v>
      </c>
      <c r="S17">
        <v>18.237993353</v>
      </c>
      <c r="T17">
        <v>18.847026792000001</v>
      </c>
    </row>
    <row r="18" spans="1:20" x14ac:dyDescent="0.25">
      <c r="A18" t="s">
        <v>93</v>
      </c>
      <c r="B18">
        <v>28033</v>
      </c>
      <c r="C18" t="s">
        <v>199</v>
      </c>
      <c r="D18" t="s">
        <v>223</v>
      </c>
      <c r="E18" t="s">
        <v>227</v>
      </c>
      <c r="F18">
        <v>6.7785313910999996</v>
      </c>
      <c r="G18" t="s">
        <v>225</v>
      </c>
      <c r="H18" t="s">
        <v>226</v>
      </c>
      <c r="I18">
        <v>0.5742305043</v>
      </c>
      <c r="J18">
        <v>0.53718337490000001</v>
      </c>
      <c r="K18">
        <v>0.57404597739999996</v>
      </c>
      <c r="L18">
        <v>0.55552836520000004</v>
      </c>
      <c r="M18">
        <v>0.57404597739999996</v>
      </c>
      <c r="N18">
        <v>0.55558788999999997</v>
      </c>
      <c r="O18">
        <v>0.57410748629999997</v>
      </c>
      <c r="P18">
        <v>0.57410748629999997</v>
      </c>
      <c r="Q18">
        <v>0.55564741480000002</v>
      </c>
      <c r="R18">
        <v>0.57416899529999998</v>
      </c>
      <c r="S18">
        <v>0.55564741480000002</v>
      </c>
      <c r="T18">
        <v>0.5742305043</v>
      </c>
    </row>
    <row r="19" spans="1:20" hidden="1" x14ac:dyDescent="0.25">
      <c r="A19" t="s">
        <v>93</v>
      </c>
      <c r="B19">
        <v>28033</v>
      </c>
      <c r="C19" t="s">
        <v>236</v>
      </c>
      <c r="D19" t="s">
        <v>230</v>
      </c>
      <c r="E19" t="s">
        <v>224</v>
      </c>
      <c r="F19">
        <v>2.1889015206</v>
      </c>
      <c r="G19" t="s">
        <v>225</v>
      </c>
      <c r="H19" t="s">
        <v>226</v>
      </c>
      <c r="I19">
        <v>0.23718929220000001</v>
      </c>
      <c r="J19">
        <v>0</v>
      </c>
      <c r="K19">
        <v>0</v>
      </c>
      <c r="L19">
        <v>0</v>
      </c>
      <c r="M19">
        <v>0</v>
      </c>
      <c r="N19">
        <v>0.15339321750000001</v>
      </c>
      <c r="O19">
        <v>0</v>
      </c>
      <c r="P19">
        <v>0</v>
      </c>
      <c r="Q19">
        <v>0.61378213479999999</v>
      </c>
      <c r="R19">
        <v>0.71156498619999997</v>
      </c>
      <c r="S19">
        <v>0.47297189000000001</v>
      </c>
      <c r="T19">
        <v>0</v>
      </c>
    </row>
    <row r="20" spans="1:20" hidden="1" x14ac:dyDescent="0.25">
      <c r="A20" t="s">
        <v>93</v>
      </c>
      <c r="B20">
        <v>28033</v>
      </c>
      <c r="C20" t="s">
        <v>236</v>
      </c>
      <c r="D20" t="s">
        <v>230</v>
      </c>
      <c r="E20" t="s">
        <v>227</v>
      </c>
      <c r="F20">
        <v>4.0915591638000004</v>
      </c>
      <c r="G20" t="s">
        <v>225</v>
      </c>
      <c r="H20" t="s">
        <v>226</v>
      </c>
      <c r="I20">
        <v>0.44887492629999998</v>
      </c>
      <c r="J20">
        <v>0</v>
      </c>
      <c r="K20">
        <v>0</v>
      </c>
      <c r="L20">
        <v>0</v>
      </c>
      <c r="M20">
        <v>0</v>
      </c>
      <c r="N20">
        <v>0.24547991860000001</v>
      </c>
      <c r="O20">
        <v>0</v>
      </c>
      <c r="P20">
        <v>0</v>
      </c>
      <c r="Q20">
        <v>1.2433600644</v>
      </c>
      <c r="R20">
        <v>1.3466247788000001</v>
      </c>
      <c r="S20">
        <v>0.80721947559999996</v>
      </c>
      <c r="T20">
        <v>0</v>
      </c>
    </row>
    <row r="21" spans="1:20" hidden="1" x14ac:dyDescent="0.25">
      <c r="A21" t="s">
        <v>93</v>
      </c>
      <c r="B21">
        <v>28033</v>
      </c>
      <c r="C21" t="s">
        <v>237</v>
      </c>
      <c r="D21" t="s">
        <v>223</v>
      </c>
      <c r="E21" t="s">
        <v>224</v>
      </c>
      <c r="F21">
        <v>63.562780402000001</v>
      </c>
      <c r="G21" t="s">
        <v>225</v>
      </c>
      <c r="H21" t="s">
        <v>226</v>
      </c>
      <c r="I21">
        <v>3.8235382440999999</v>
      </c>
      <c r="J21">
        <v>3.2748642227999998</v>
      </c>
      <c r="K21">
        <v>0.21313828230000001</v>
      </c>
      <c r="L21">
        <v>0.16118877449999999</v>
      </c>
      <c r="M21">
        <v>7.2873369003999997</v>
      </c>
      <c r="N21">
        <v>10.452125289</v>
      </c>
      <c r="O21">
        <v>12.031300164999999</v>
      </c>
      <c r="P21">
        <v>11.370811487999999</v>
      </c>
      <c r="Q21">
        <v>10.502089253999999</v>
      </c>
      <c r="R21">
        <v>0.1640470788</v>
      </c>
      <c r="S21">
        <v>0.13714305330000001</v>
      </c>
      <c r="T21">
        <v>4.1451976499000001</v>
      </c>
    </row>
    <row r="22" spans="1:20" hidden="1" x14ac:dyDescent="0.25">
      <c r="A22" t="s">
        <v>93</v>
      </c>
      <c r="B22">
        <v>28033</v>
      </c>
      <c r="C22" t="s">
        <v>237</v>
      </c>
      <c r="D22" t="s">
        <v>223</v>
      </c>
      <c r="E22" t="s">
        <v>227</v>
      </c>
      <c r="F22">
        <v>11.831699576</v>
      </c>
      <c r="G22" t="s">
        <v>225</v>
      </c>
      <c r="H22" t="s">
        <v>226</v>
      </c>
      <c r="I22">
        <v>0.71228701969999997</v>
      </c>
      <c r="J22">
        <v>0.61124798140000003</v>
      </c>
      <c r="K22">
        <v>3.9685091800000002E-2</v>
      </c>
      <c r="L22">
        <v>3.00852858E-2</v>
      </c>
      <c r="M22">
        <v>1.3528679375999999</v>
      </c>
      <c r="N22">
        <v>1.9474097345000001</v>
      </c>
      <c r="O22">
        <v>2.2393614311999999</v>
      </c>
      <c r="P22">
        <v>2.1184243566999998</v>
      </c>
      <c r="Q22">
        <v>1.9548669785999999</v>
      </c>
      <c r="R22">
        <v>3.0602313799999999E-2</v>
      </c>
      <c r="S22">
        <v>2.5376610099999999E-2</v>
      </c>
      <c r="T22">
        <v>0.76948483499999998</v>
      </c>
    </row>
    <row r="23" spans="1:20" hidden="1" x14ac:dyDescent="0.25">
      <c r="A23" t="s">
        <v>93</v>
      </c>
      <c r="B23">
        <v>28033</v>
      </c>
      <c r="C23" t="s">
        <v>238</v>
      </c>
      <c r="D23" t="s">
        <v>239</v>
      </c>
      <c r="E23" t="s">
        <v>224</v>
      </c>
      <c r="F23">
        <v>10.509024148</v>
      </c>
      <c r="G23" t="s">
        <v>225</v>
      </c>
      <c r="H23" t="s">
        <v>226</v>
      </c>
      <c r="I23">
        <v>0</v>
      </c>
      <c r="J23">
        <v>0.65903888180000003</v>
      </c>
      <c r="K23">
        <v>0.65903678259999998</v>
      </c>
      <c r="L23">
        <v>2.2334803750000001</v>
      </c>
      <c r="M23">
        <v>0</v>
      </c>
      <c r="N23">
        <v>3.8896459007000002</v>
      </c>
      <c r="O23">
        <v>0.95627022049999999</v>
      </c>
      <c r="P23">
        <v>0</v>
      </c>
      <c r="Q23">
        <v>1.3637574722000001</v>
      </c>
      <c r="R23">
        <v>0.65903526649999999</v>
      </c>
      <c r="S23">
        <v>8.8759248400000004E-2</v>
      </c>
      <c r="T23">
        <v>0</v>
      </c>
    </row>
    <row r="24" spans="1:20" hidden="1" x14ac:dyDescent="0.25">
      <c r="A24" t="s">
        <v>93</v>
      </c>
      <c r="B24">
        <v>28033</v>
      </c>
      <c r="C24" t="s">
        <v>238</v>
      </c>
      <c r="D24" t="s">
        <v>239</v>
      </c>
      <c r="E24" t="s">
        <v>227</v>
      </c>
      <c r="F24">
        <v>102.88700385999999</v>
      </c>
      <c r="G24" t="s">
        <v>225</v>
      </c>
      <c r="H24" t="s">
        <v>226</v>
      </c>
      <c r="I24">
        <v>0</v>
      </c>
      <c r="J24">
        <v>6.8317776417999996</v>
      </c>
      <c r="K24">
        <v>6.8317774214</v>
      </c>
      <c r="L24">
        <v>23.980750123</v>
      </c>
      <c r="M24">
        <v>0</v>
      </c>
      <c r="N24">
        <v>35.938608772999999</v>
      </c>
      <c r="O24">
        <v>7.7216383648000004</v>
      </c>
      <c r="P24">
        <v>0</v>
      </c>
      <c r="Q24">
        <v>14.032359442000001</v>
      </c>
      <c r="R24">
        <v>6.8317773110999997</v>
      </c>
      <c r="S24">
        <v>0.71831478699999995</v>
      </c>
      <c r="T24">
        <v>0</v>
      </c>
    </row>
    <row r="25" spans="1:20" hidden="1" x14ac:dyDescent="0.25">
      <c r="A25" t="s">
        <v>93</v>
      </c>
      <c r="B25">
        <v>28033</v>
      </c>
      <c r="C25" t="s">
        <v>240</v>
      </c>
      <c r="D25" t="s">
        <v>239</v>
      </c>
      <c r="E25" t="s">
        <v>224</v>
      </c>
      <c r="F25">
        <v>5.6973361799999997E-2</v>
      </c>
      <c r="G25" t="s">
        <v>225</v>
      </c>
      <c r="H25" t="s">
        <v>226</v>
      </c>
      <c r="I25">
        <v>0</v>
      </c>
      <c r="J25">
        <v>0</v>
      </c>
      <c r="K25">
        <v>1.24380641E-2</v>
      </c>
      <c r="L25">
        <v>0</v>
      </c>
      <c r="M25">
        <v>0</v>
      </c>
      <c r="N25">
        <v>0</v>
      </c>
      <c r="O25">
        <v>0</v>
      </c>
      <c r="P25">
        <v>0</v>
      </c>
      <c r="Q25">
        <v>0</v>
      </c>
      <c r="R25">
        <v>0</v>
      </c>
      <c r="S25">
        <v>0</v>
      </c>
      <c r="T25">
        <v>4.4535297699999997E-2</v>
      </c>
    </row>
    <row r="26" spans="1:20" ht="13.5" hidden="1" customHeight="1" x14ac:dyDescent="0.25">
      <c r="A26" t="s">
        <v>93</v>
      </c>
      <c r="B26">
        <v>28033</v>
      </c>
      <c r="C26" t="s">
        <v>240</v>
      </c>
      <c r="D26" t="s">
        <v>239</v>
      </c>
      <c r="E26" t="s">
        <v>227</v>
      </c>
      <c r="F26">
        <v>0.54088195900000002</v>
      </c>
      <c r="G26" t="s">
        <v>225</v>
      </c>
      <c r="H26" t="s">
        <v>226</v>
      </c>
      <c r="I26">
        <v>0</v>
      </c>
      <c r="J26">
        <v>0</v>
      </c>
      <c r="K26">
        <v>0.1050240028</v>
      </c>
      <c r="L26">
        <v>0</v>
      </c>
      <c r="M26">
        <v>0</v>
      </c>
      <c r="N26">
        <v>0</v>
      </c>
      <c r="O26">
        <v>0</v>
      </c>
      <c r="P26">
        <v>0</v>
      </c>
      <c r="Q26">
        <v>0</v>
      </c>
      <c r="R26">
        <v>0</v>
      </c>
      <c r="S26">
        <v>0</v>
      </c>
      <c r="T26">
        <v>0.43585795620000001</v>
      </c>
    </row>
    <row r="27" spans="1:20" x14ac:dyDescent="0.25">
      <c r="A27" t="s">
        <v>93</v>
      </c>
      <c r="B27">
        <v>28033</v>
      </c>
      <c r="C27" t="s">
        <v>193</v>
      </c>
      <c r="D27" t="s">
        <v>223</v>
      </c>
      <c r="E27" t="s">
        <v>224</v>
      </c>
      <c r="F27">
        <v>19.482876767</v>
      </c>
      <c r="G27" t="s">
        <v>225</v>
      </c>
      <c r="H27" t="s">
        <v>226</v>
      </c>
      <c r="I27">
        <v>1.655123795</v>
      </c>
      <c r="J27">
        <v>1.5484422913</v>
      </c>
      <c r="K27">
        <v>1.6477536335</v>
      </c>
      <c r="L27">
        <v>1.5946225521999999</v>
      </c>
      <c r="M27">
        <v>1.6476902506</v>
      </c>
      <c r="N27">
        <v>1.5933655429</v>
      </c>
      <c r="O27">
        <v>1.6463439982000001</v>
      </c>
      <c r="P27">
        <v>1.6464783699000001</v>
      </c>
      <c r="Q27">
        <v>1.5982353764999999</v>
      </c>
      <c r="R27">
        <v>1.6514846034999999</v>
      </c>
      <c r="S27">
        <v>1.5981760501</v>
      </c>
      <c r="T27">
        <v>1.6551603036</v>
      </c>
    </row>
    <row r="28" spans="1:20" x14ac:dyDescent="0.25">
      <c r="A28" t="s">
        <v>93</v>
      </c>
      <c r="B28">
        <v>28033</v>
      </c>
      <c r="C28" t="s">
        <v>193</v>
      </c>
      <c r="D28" t="s">
        <v>223</v>
      </c>
      <c r="E28" t="s">
        <v>227</v>
      </c>
      <c r="F28">
        <v>142.31888588999999</v>
      </c>
      <c r="G28" t="s">
        <v>225</v>
      </c>
      <c r="H28" t="s">
        <v>226</v>
      </c>
      <c r="I28">
        <v>12.054620392</v>
      </c>
      <c r="J28">
        <v>11.276914190999999</v>
      </c>
      <c r="K28">
        <v>12.054219922</v>
      </c>
      <c r="L28">
        <v>11.665371121</v>
      </c>
      <c r="M28">
        <v>12.054207245000001</v>
      </c>
      <c r="N28">
        <v>11.665268275000001</v>
      </c>
      <c r="O28">
        <v>12.054095802000001</v>
      </c>
      <c r="P28">
        <v>12.054110682999999</v>
      </c>
      <c r="Q28">
        <v>11.665534263</v>
      </c>
      <c r="R28">
        <v>12.054382513</v>
      </c>
      <c r="S28">
        <v>11.665536908</v>
      </c>
      <c r="T28">
        <v>12.05462458</v>
      </c>
    </row>
    <row r="29" spans="1:20" hidden="1" x14ac:dyDescent="0.25">
      <c r="A29" t="s">
        <v>93</v>
      </c>
      <c r="B29">
        <v>28033</v>
      </c>
      <c r="C29" t="s">
        <v>241</v>
      </c>
      <c r="D29" t="s">
        <v>230</v>
      </c>
      <c r="E29" t="s">
        <v>224</v>
      </c>
      <c r="F29">
        <v>133.18021107999999</v>
      </c>
      <c r="G29" t="s">
        <v>225</v>
      </c>
      <c r="H29" t="s">
        <v>226</v>
      </c>
      <c r="I29">
        <v>11.094603339000001</v>
      </c>
      <c r="J29">
        <v>10.477516876999999</v>
      </c>
      <c r="K29">
        <v>10.773774756</v>
      </c>
      <c r="L29">
        <v>10.529680582999999</v>
      </c>
      <c r="M29">
        <v>11.094603339000001</v>
      </c>
      <c r="N29">
        <v>10.838810562000001</v>
      </c>
      <c r="O29">
        <v>11.200104248000001</v>
      </c>
      <c r="P29">
        <v>11.840381289</v>
      </c>
      <c r="Q29">
        <v>11.251402702</v>
      </c>
      <c r="R29">
        <v>11.840381289</v>
      </c>
      <c r="S29">
        <v>11.251402702</v>
      </c>
      <c r="T29">
        <v>10.987549397</v>
      </c>
    </row>
    <row r="30" spans="1:20" hidden="1" x14ac:dyDescent="0.25">
      <c r="A30" t="s">
        <v>93</v>
      </c>
      <c r="B30">
        <v>28033</v>
      </c>
      <c r="C30" t="s">
        <v>241</v>
      </c>
      <c r="D30" t="s">
        <v>230</v>
      </c>
      <c r="E30" t="s">
        <v>227</v>
      </c>
      <c r="F30">
        <v>5.8438774891999996</v>
      </c>
      <c r="G30" t="s">
        <v>225</v>
      </c>
      <c r="H30" t="s">
        <v>226</v>
      </c>
      <c r="I30">
        <v>0.48690829320000001</v>
      </c>
      <c r="J30">
        <v>0.4597848289</v>
      </c>
      <c r="K30">
        <v>0.47298334959999999</v>
      </c>
      <c r="L30">
        <v>0.4622166372</v>
      </c>
      <c r="M30">
        <v>0.48690829320000001</v>
      </c>
      <c r="N30">
        <v>0.47563947820000002</v>
      </c>
      <c r="O30">
        <v>0.49149412739999998</v>
      </c>
      <c r="P30">
        <v>0.51928592289999997</v>
      </c>
      <c r="Q30">
        <v>0.49355313410000001</v>
      </c>
      <c r="R30">
        <v>0.51928592289999997</v>
      </c>
      <c r="S30">
        <v>0.49355313410000001</v>
      </c>
      <c r="T30">
        <v>0.48226436719999999</v>
      </c>
    </row>
    <row r="31" spans="1:20" hidden="1" x14ac:dyDescent="0.25">
      <c r="A31" t="s">
        <v>93</v>
      </c>
      <c r="B31">
        <v>28033</v>
      </c>
      <c r="C31" t="s">
        <v>242</v>
      </c>
      <c r="D31" t="s">
        <v>230</v>
      </c>
      <c r="E31" t="s">
        <v>224</v>
      </c>
      <c r="F31">
        <v>17.077484370000001</v>
      </c>
      <c r="G31" t="s">
        <v>225</v>
      </c>
      <c r="H31" t="s">
        <v>226</v>
      </c>
      <c r="I31">
        <v>3.4657562239000002</v>
      </c>
      <c r="J31">
        <v>2.520099036</v>
      </c>
      <c r="K31">
        <v>1.5127199016999999</v>
      </c>
      <c r="L31">
        <v>0.99457766830000005</v>
      </c>
      <c r="M31">
        <v>0.78289694379999997</v>
      </c>
      <c r="N31">
        <v>0.4618484477</v>
      </c>
      <c r="O31">
        <v>0.59651709409999998</v>
      </c>
      <c r="P31">
        <v>0.47468870410000003</v>
      </c>
      <c r="Q31">
        <v>0.59817696499999995</v>
      </c>
      <c r="R31">
        <v>0.86396517139999995</v>
      </c>
      <c r="S31">
        <v>1.8604693750000001</v>
      </c>
      <c r="T31">
        <v>2.9457688387999998</v>
      </c>
    </row>
    <row r="32" spans="1:20" hidden="1" x14ac:dyDescent="0.25">
      <c r="A32" t="s">
        <v>93</v>
      </c>
      <c r="B32">
        <v>28033</v>
      </c>
      <c r="C32" t="s">
        <v>242</v>
      </c>
      <c r="D32" t="s">
        <v>230</v>
      </c>
      <c r="E32" t="s">
        <v>227</v>
      </c>
      <c r="F32">
        <v>151.62131495</v>
      </c>
      <c r="G32" t="s">
        <v>225</v>
      </c>
      <c r="H32" t="s">
        <v>226</v>
      </c>
      <c r="I32">
        <v>30.515512161</v>
      </c>
      <c r="J32">
        <v>22.517292393999998</v>
      </c>
      <c r="K32">
        <v>14.501851221000001</v>
      </c>
      <c r="L32">
        <v>9.7315457155999994</v>
      </c>
      <c r="M32">
        <v>6.3516445928999996</v>
      </c>
      <c r="N32">
        <v>3.5568741767000001</v>
      </c>
      <c r="O32">
        <v>4.4629827433000004</v>
      </c>
      <c r="P32">
        <v>3.5925049466000001</v>
      </c>
      <c r="Q32">
        <v>4.6448544674000001</v>
      </c>
      <c r="R32">
        <v>8.4796867232000004</v>
      </c>
      <c r="S32">
        <v>16.96895782</v>
      </c>
      <c r="T32">
        <v>26.297607984999999</v>
      </c>
    </row>
  </sheetData>
  <autoFilter ref="A1:W32" xr:uid="{A8C9831C-B95D-4B3E-9A05-038B730540D9}">
    <filterColumn colId="2">
      <filters>
        <filter val="pt_oilgas"/>
        <filter val="ptnonipm"/>
      </filters>
    </filterColumn>
  </autoFilter>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2669A-0A3A-444E-B80A-3A06193D9071}">
  <sheetPr filterMode="1"/>
  <dimension ref="A1:W32"/>
  <sheetViews>
    <sheetView workbookViewId="0">
      <selection activeCell="C1" sqref="C1"/>
    </sheetView>
  </sheetViews>
  <sheetFormatPr defaultRowHeight="15" x14ac:dyDescent="0.25"/>
  <cols>
    <col min="1" max="1" width="10.5703125" bestFit="1" customWidth="1"/>
    <col min="2" max="2" width="9.28515625" bestFit="1" customWidth="1"/>
    <col min="3" max="3" width="12.140625" bestFit="1" customWidth="1"/>
    <col min="4" max="4" width="11.5703125" bestFit="1" customWidth="1"/>
    <col min="5" max="5" width="8.5703125" bestFit="1" customWidth="1"/>
    <col min="6" max="6" width="12" bestFit="1" customWidth="1"/>
    <col min="7" max="7" width="9.5703125" bestFit="1" customWidth="1"/>
    <col min="8" max="8" width="10.140625" bestFit="1" customWidth="1"/>
    <col min="9" max="20" width="12" bestFit="1" customWidth="1"/>
    <col min="22" max="22" width="4.85546875" bestFit="1" customWidth="1"/>
    <col min="23" max="23" width="12" bestFit="1" customWidth="1"/>
  </cols>
  <sheetData>
    <row r="1" spans="1:23" s="33" customFormat="1" x14ac:dyDescent="0.25">
      <c r="A1" s="33" t="s">
        <v>61</v>
      </c>
      <c r="B1" s="33" t="s">
        <v>62</v>
      </c>
      <c r="C1" s="33" t="s">
        <v>204</v>
      </c>
      <c r="D1" s="33" t="s">
        <v>205</v>
      </c>
      <c r="E1" s="33" t="s">
        <v>71</v>
      </c>
      <c r="F1" s="33" t="s">
        <v>206</v>
      </c>
      <c r="G1" s="33" t="s">
        <v>207</v>
      </c>
      <c r="H1" s="33" t="s">
        <v>208</v>
      </c>
      <c r="I1" s="33" t="s">
        <v>209</v>
      </c>
      <c r="J1" s="33" t="s">
        <v>210</v>
      </c>
      <c r="K1" s="33" t="s">
        <v>211</v>
      </c>
      <c r="L1" s="33" t="s">
        <v>212</v>
      </c>
      <c r="M1" s="33" t="s">
        <v>213</v>
      </c>
      <c r="N1" s="33" t="s">
        <v>214</v>
      </c>
      <c r="O1" s="33" t="s">
        <v>215</v>
      </c>
      <c r="P1" s="33" t="s">
        <v>216</v>
      </c>
      <c r="Q1" s="33" t="s">
        <v>217</v>
      </c>
      <c r="R1" s="33" t="s">
        <v>218</v>
      </c>
      <c r="S1" s="33" t="s">
        <v>219</v>
      </c>
      <c r="T1" s="33" t="s">
        <v>220</v>
      </c>
      <c r="V1" s="33" t="s">
        <v>221</v>
      </c>
    </row>
    <row r="2" spans="1:23" hidden="1" x14ac:dyDescent="0.25">
      <c r="A2" t="s">
        <v>93</v>
      </c>
      <c r="B2">
        <v>28033</v>
      </c>
      <c r="C2" t="s">
        <v>222</v>
      </c>
      <c r="D2" t="s">
        <v>223</v>
      </c>
      <c r="E2" t="s">
        <v>224</v>
      </c>
      <c r="F2">
        <v>4.8604965369000004</v>
      </c>
      <c r="G2" t="s">
        <v>225</v>
      </c>
      <c r="H2" t="s">
        <v>226</v>
      </c>
      <c r="I2">
        <v>0.35303951519999999</v>
      </c>
      <c r="J2">
        <v>0.35685604700000001</v>
      </c>
      <c r="K2">
        <v>0.4136541171</v>
      </c>
      <c r="L2">
        <v>0.41569863080000002</v>
      </c>
      <c r="M2">
        <v>0.4299665942</v>
      </c>
      <c r="N2">
        <v>0.43096327740000001</v>
      </c>
      <c r="O2">
        <v>0.44442762699999999</v>
      </c>
      <c r="P2">
        <v>0.4409799633</v>
      </c>
      <c r="Q2">
        <v>0.41629542380000001</v>
      </c>
      <c r="R2">
        <v>0.43235912059999998</v>
      </c>
      <c r="S2">
        <v>0.36829792490000002</v>
      </c>
      <c r="T2">
        <v>0.35795829559999998</v>
      </c>
      <c r="V2" t="s">
        <v>224</v>
      </c>
      <c r="W2">
        <f>SUM(F2,F4,F6,F9,F11,F13,F15,F17,F19,F21,F23,F25,F27,F29,F31)</f>
        <v>2564.7055011173002</v>
      </c>
    </row>
    <row r="3" spans="1:23" hidden="1" x14ac:dyDescent="0.25">
      <c r="A3" t="s">
        <v>93</v>
      </c>
      <c r="B3">
        <v>28033</v>
      </c>
      <c r="C3" t="s">
        <v>222</v>
      </c>
      <c r="D3" t="s">
        <v>223</v>
      </c>
      <c r="E3" t="s">
        <v>227</v>
      </c>
      <c r="F3">
        <v>6.4964247645000004</v>
      </c>
      <c r="G3" t="s">
        <v>225</v>
      </c>
      <c r="H3" t="s">
        <v>226</v>
      </c>
      <c r="I3">
        <v>0.47186240950000002</v>
      </c>
      <c r="J3">
        <v>0.47696941640000001</v>
      </c>
      <c r="K3">
        <v>0.55288083470000005</v>
      </c>
      <c r="L3">
        <v>0.55561390460000004</v>
      </c>
      <c r="M3">
        <v>0.57468245179999999</v>
      </c>
      <c r="N3">
        <v>0.57601558669999997</v>
      </c>
      <c r="O3">
        <v>0.59401070339999995</v>
      </c>
      <c r="P3">
        <v>0.58940348440000001</v>
      </c>
      <c r="Q3">
        <v>0.55640900150000006</v>
      </c>
      <c r="R3">
        <v>0.57787948430000002</v>
      </c>
      <c r="S3">
        <v>0.49226012330000002</v>
      </c>
      <c r="T3">
        <v>0.47843736390000002</v>
      </c>
      <c r="V3" t="s">
        <v>195</v>
      </c>
      <c r="W3">
        <f>SUM(F3,F5,F7:F8,F10,F12,F14,F16,F18,F20,F22,F24,F26,F28,F30,F32)</f>
        <v>18501.9474760095</v>
      </c>
    </row>
    <row r="4" spans="1:23" hidden="1" x14ac:dyDescent="0.25">
      <c r="A4" t="s">
        <v>93</v>
      </c>
      <c r="B4">
        <v>28033</v>
      </c>
      <c r="C4" t="s">
        <v>228</v>
      </c>
      <c r="D4" t="s">
        <v>228</v>
      </c>
      <c r="E4" t="s">
        <v>224</v>
      </c>
      <c r="F4">
        <v>363.43380000000002</v>
      </c>
      <c r="G4" t="s">
        <v>225</v>
      </c>
      <c r="H4" t="s">
        <v>226</v>
      </c>
      <c r="I4">
        <v>13.4354</v>
      </c>
      <c r="J4">
        <v>15.197699999999999</v>
      </c>
      <c r="K4">
        <v>21.250399999999999</v>
      </c>
      <c r="L4">
        <v>43.636299999999999</v>
      </c>
      <c r="M4">
        <v>42.829700000000003</v>
      </c>
      <c r="N4">
        <v>42.460799999999999</v>
      </c>
      <c r="O4">
        <v>45.737400000000001</v>
      </c>
      <c r="P4">
        <v>40.161700000000003</v>
      </c>
      <c r="Q4">
        <v>34.598100000000002</v>
      </c>
      <c r="R4">
        <v>28.437899999999999</v>
      </c>
      <c r="S4">
        <v>20.3931</v>
      </c>
      <c r="T4">
        <v>15.295299999999999</v>
      </c>
    </row>
    <row r="5" spans="1:23" hidden="1" x14ac:dyDescent="0.25">
      <c r="A5" t="s">
        <v>93</v>
      </c>
      <c r="B5">
        <v>28033</v>
      </c>
      <c r="C5" t="s">
        <v>228</v>
      </c>
      <c r="D5" t="s">
        <v>228</v>
      </c>
      <c r="E5" t="s">
        <v>227</v>
      </c>
      <c r="F5">
        <v>14413.1466</v>
      </c>
      <c r="G5" t="s">
        <v>225</v>
      </c>
      <c r="H5" t="s">
        <v>226</v>
      </c>
      <c r="I5">
        <v>20.9514</v>
      </c>
      <c r="J5">
        <v>64.214100000000002</v>
      </c>
      <c r="K5">
        <v>389.80610000000001</v>
      </c>
      <c r="L5">
        <v>867.44799999999998</v>
      </c>
      <c r="M5">
        <v>1590.3</v>
      </c>
      <c r="N5">
        <v>2819.1030000000001</v>
      </c>
      <c r="O5">
        <v>2990.0010000000002</v>
      </c>
      <c r="P5">
        <v>2342.7550000000001</v>
      </c>
      <c r="Q5">
        <v>1914.883</v>
      </c>
      <c r="R5">
        <v>1034.1849999999999</v>
      </c>
      <c r="S5">
        <v>331.12509999999997</v>
      </c>
      <c r="T5">
        <v>48.374899999999997</v>
      </c>
    </row>
    <row r="6" spans="1:23" hidden="1" x14ac:dyDescent="0.25">
      <c r="A6" t="s">
        <v>93</v>
      </c>
      <c r="B6">
        <v>28033</v>
      </c>
      <c r="C6" t="s">
        <v>229</v>
      </c>
      <c r="D6" t="s">
        <v>230</v>
      </c>
      <c r="E6" t="s">
        <v>224</v>
      </c>
      <c r="F6">
        <v>55.297453447999999</v>
      </c>
      <c r="G6" t="s">
        <v>225</v>
      </c>
      <c r="H6" t="s">
        <v>226</v>
      </c>
      <c r="I6">
        <v>5.8945834582999996</v>
      </c>
      <c r="J6">
        <v>7.4864654310000001</v>
      </c>
      <c r="K6">
        <v>6.8211268585999996</v>
      </c>
      <c r="L6">
        <v>5.3966338195999999</v>
      </c>
      <c r="M6">
        <v>3.7007947067</v>
      </c>
      <c r="N6">
        <v>5.0063996723999997</v>
      </c>
      <c r="O6">
        <v>4.6681718190000003</v>
      </c>
      <c r="P6">
        <v>3.3535890889000002</v>
      </c>
      <c r="Q6">
        <v>2.8054733694</v>
      </c>
      <c r="R6">
        <v>3.7160391670999999</v>
      </c>
      <c r="S6">
        <v>3.6468874640000002</v>
      </c>
      <c r="T6">
        <v>2.8012885931999998</v>
      </c>
    </row>
    <row r="7" spans="1:23" hidden="1" x14ac:dyDescent="0.25">
      <c r="A7" t="s">
        <v>93</v>
      </c>
      <c r="B7">
        <v>28033</v>
      </c>
      <c r="C7" t="s">
        <v>229</v>
      </c>
      <c r="D7" t="s">
        <v>230</v>
      </c>
      <c r="E7" t="s">
        <v>227</v>
      </c>
      <c r="F7">
        <v>3.4058852714999999</v>
      </c>
      <c r="G7" t="s">
        <v>225</v>
      </c>
      <c r="H7" t="s">
        <v>226</v>
      </c>
      <c r="I7">
        <v>0.42873259590000001</v>
      </c>
      <c r="J7">
        <v>0.52130623850000002</v>
      </c>
      <c r="K7">
        <v>0.48435842740000001</v>
      </c>
      <c r="L7">
        <v>0.39878933179999998</v>
      </c>
      <c r="M7">
        <v>0.23025496449999999</v>
      </c>
      <c r="N7">
        <v>0.30585723970000001</v>
      </c>
      <c r="O7">
        <v>0.28044224719999999</v>
      </c>
      <c r="P7">
        <v>0.152924376</v>
      </c>
      <c r="Q7">
        <v>0.1280305561</v>
      </c>
      <c r="R7">
        <v>0.1701681575</v>
      </c>
      <c r="S7">
        <v>0.17292636010000001</v>
      </c>
      <c r="T7">
        <v>0.1320947767</v>
      </c>
    </row>
    <row r="8" spans="1:23" hidden="1" x14ac:dyDescent="0.25">
      <c r="A8" t="s">
        <v>93</v>
      </c>
      <c r="B8">
        <v>28033</v>
      </c>
      <c r="C8" t="s">
        <v>231</v>
      </c>
      <c r="D8" t="s">
        <v>230</v>
      </c>
      <c r="E8" t="s">
        <v>227</v>
      </c>
      <c r="F8">
        <v>6.1693528882999997</v>
      </c>
      <c r="G8" t="s">
        <v>225</v>
      </c>
      <c r="H8" t="s">
        <v>226</v>
      </c>
      <c r="I8">
        <v>0.18018463709999999</v>
      </c>
      <c r="J8">
        <v>0.19988723359999999</v>
      </c>
      <c r="K8">
        <v>0.26818234429999999</v>
      </c>
      <c r="L8">
        <v>0.4135703302</v>
      </c>
      <c r="M8">
        <v>0.63444424239999997</v>
      </c>
      <c r="N8">
        <v>0.85172715600000004</v>
      </c>
      <c r="O8">
        <v>0.87141685540000002</v>
      </c>
      <c r="P8">
        <v>0.94300611229999998</v>
      </c>
      <c r="Q8">
        <v>0.81082381209999999</v>
      </c>
      <c r="R8">
        <v>0.52603338899999996</v>
      </c>
      <c r="S8">
        <v>0.23636942850000001</v>
      </c>
      <c r="T8">
        <v>0.2337073475</v>
      </c>
    </row>
    <row r="9" spans="1:23" hidden="1" x14ac:dyDescent="0.25">
      <c r="A9" t="s">
        <v>93</v>
      </c>
      <c r="B9">
        <v>28033</v>
      </c>
      <c r="C9" t="s">
        <v>232</v>
      </c>
      <c r="D9" t="s">
        <v>230</v>
      </c>
      <c r="E9" t="s">
        <v>224</v>
      </c>
      <c r="F9">
        <v>503.40825366000001</v>
      </c>
      <c r="G9" t="s">
        <v>225</v>
      </c>
      <c r="H9" t="s">
        <v>226</v>
      </c>
      <c r="I9">
        <v>56.048265788999998</v>
      </c>
      <c r="J9">
        <v>52.943640381999998</v>
      </c>
      <c r="K9">
        <v>47.364684160000003</v>
      </c>
      <c r="L9">
        <v>40.545177885000001</v>
      </c>
      <c r="M9">
        <v>39.387897727999999</v>
      </c>
      <c r="N9">
        <v>31.348940292999998</v>
      </c>
      <c r="O9">
        <v>32.931722415999999</v>
      </c>
      <c r="P9">
        <v>33.050907588000001</v>
      </c>
      <c r="Q9">
        <v>38.557110401999999</v>
      </c>
      <c r="R9">
        <v>39.538896035999997</v>
      </c>
      <c r="S9">
        <v>38.526630842000003</v>
      </c>
      <c r="T9">
        <v>53.164380143000002</v>
      </c>
    </row>
    <row r="10" spans="1:23" hidden="1" x14ac:dyDescent="0.25">
      <c r="A10" t="s">
        <v>93</v>
      </c>
      <c r="B10">
        <v>28033</v>
      </c>
      <c r="C10" t="s">
        <v>232</v>
      </c>
      <c r="D10" t="s">
        <v>230</v>
      </c>
      <c r="E10" t="s">
        <v>227</v>
      </c>
      <c r="F10">
        <v>780.60535514000003</v>
      </c>
      <c r="G10" t="s">
        <v>225</v>
      </c>
      <c r="H10" t="s">
        <v>226</v>
      </c>
      <c r="I10">
        <v>70.575942502999993</v>
      </c>
      <c r="J10">
        <v>66.927202168999997</v>
      </c>
      <c r="K10">
        <v>82.011118679999996</v>
      </c>
      <c r="L10">
        <v>64.243797020000002</v>
      </c>
      <c r="M10">
        <v>59.694293004999999</v>
      </c>
      <c r="N10">
        <v>60.119320756</v>
      </c>
      <c r="O10">
        <v>64.367049719999997</v>
      </c>
      <c r="P10">
        <v>63.973640437</v>
      </c>
      <c r="Q10">
        <v>61.637323699</v>
      </c>
      <c r="R10">
        <v>62.974414699999997</v>
      </c>
      <c r="S10">
        <v>61.890301977999997</v>
      </c>
      <c r="T10">
        <v>62.190950467999997</v>
      </c>
    </row>
    <row r="11" spans="1:23" hidden="1" x14ac:dyDescent="0.25">
      <c r="A11" t="s">
        <v>93</v>
      </c>
      <c r="B11">
        <v>28033</v>
      </c>
      <c r="C11" t="s">
        <v>233</v>
      </c>
      <c r="D11" t="s">
        <v>233</v>
      </c>
      <c r="E11" t="s">
        <v>224</v>
      </c>
      <c r="F11">
        <v>181.14663407</v>
      </c>
      <c r="G11" t="s">
        <v>225</v>
      </c>
      <c r="H11" t="s">
        <v>226</v>
      </c>
      <c r="I11">
        <v>10.810416451</v>
      </c>
      <c r="J11">
        <v>11.651037453000001</v>
      </c>
      <c r="K11">
        <v>15.893087646</v>
      </c>
      <c r="L11">
        <v>15.643971724</v>
      </c>
      <c r="M11">
        <v>15.255232844</v>
      </c>
      <c r="N11">
        <v>17.980877700000001</v>
      </c>
      <c r="O11">
        <v>17.385438824000001</v>
      </c>
      <c r="P11">
        <v>18.003063229999999</v>
      </c>
      <c r="Q11">
        <v>15.735624284</v>
      </c>
      <c r="R11">
        <v>15.786833241</v>
      </c>
      <c r="S11">
        <v>16.011140242</v>
      </c>
      <c r="T11">
        <v>10.989910435000001</v>
      </c>
    </row>
    <row r="12" spans="1:23" hidden="1" x14ac:dyDescent="0.25">
      <c r="A12" t="s">
        <v>93</v>
      </c>
      <c r="B12">
        <v>28033</v>
      </c>
      <c r="C12" t="s">
        <v>233</v>
      </c>
      <c r="D12" t="s">
        <v>233</v>
      </c>
      <c r="E12" t="s">
        <v>227</v>
      </c>
      <c r="F12">
        <v>233.13195214000001</v>
      </c>
      <c r="G12" t="s">
        <v>225</v>
      </c>
      <c r="H12" t="s">
        <v>226</v>
      </c>
      <c r="I12">
        <v>9.3976831627999999</v>
      </c>
      <c r="J12">
        <v>10.461823994</v>
      </c>
      <c r="K12">
        <v>20.804006900000001</v>
      </c>
      <c r="L12">
        <v>20.579790560999999</v>
      </c>
      <c r="M12">
        <v>20.994158744</v>
      </c>
      <c r="N12">
        <v>25.656218963000001</v>
      </c>
      <c r="O12">
        <v>25.633885039999999</v>
      </c>
      <c r="P12">
        <v>25.351767389999999</v>
      </c>
      <c r="Q12">
        <v>22.141072549</v>
      </c>
      <c r="R12">
        <v>21.432678560999999</v>
      </c>
      <c r="S12">
        <v>20.915933354</v>
      </c>
      <c r="T12">
        <v>9.7629329189000007</v>
      </c>
    </row>
    <row r="13" spans="1:23" hidden="1" x14ac:dyDescent="0.25">
      <c r="A13" t="s">
        <v>93</v>
      </c>
      <c r="B13">
        <v>28033</v>
      </c>
      <c r="C13" t="s">
        <v>234</v>
      </c>
      <c r="D13" t="s">
        <v>230</v>
      </c>
      <c r="E13" t="s">
        <v>224</v>
      </c>
      <c r="F13">
        <v>0</v>
      </c>
      <c r="G13" t="s">
        <v>225</v>
      </c>
      <c r="H13" t="s">
        <v>226</v>
      </c>
      <c r="I13">
        <v>0</v>
      </c>
      <c r="J13">
        <v>0</v>
      </c>
      <c r="K13">
        <v>0</v>
      </c>
      <c r="L13">
        <v>0</v>
      </c>
      <c r="M13">
        <v>0</v>
      </c>
      <c r="N13">
        <v>0</v>
      </c>
      <c r="O13">
        <v>0</v>
      </c>
      <c r="P13">
        <v>0</v>
      </c>
      <c r="Q13">
        <v>0</v>
      </c>
      <c r="R13">
        <v>0</v>
      </c>
      <c r="S13">
        <v>0</v>
      </c>
      <c r="T13">
        <v>0</v>
      </c>
    </row>
    <row r="14" spans="1:23" hidden="1" x14ac:dyDescent="0.25">
      <c r="A14" t="s">
        <v>93</v>
      </c>
      <c r="B14">
        <v>28033</v>
      </c>
      <c r="C14" t="s">
        <v>234</v>
      </c>
      <c r="D14" t="s">
        <v>230</v>
      </c>
      <c r="E14" t="s">
        <v>227</v>
      </c>
      <c r="F14">
        <v>2131.6809069000001</v>
      </c>
      <c r="G14" t="s">
        <v>225</v>
      </c>
      <c r="H14" t="s">
        <v>226</v>
      </c>
      <c r="I14">
        <v>179.95618148</v>
      </c>
      <c r="J14">
        <v>168.34610526</v>
      </c>
      <c r="K14">
        <v>179.04402078999999</v>
      </c>
      <c r="L14">
        <v>173.26837415</v>
      </c>
      <c r="M14">
        <v>179.04398662</v>
      </c>
      <c r="N14">
        <v>175.53516096000001</v>
      </c>
      <c r="O14">
        <v>181.38633300000001</v>
      </c>
      <c r="P14">
        <v>181.38633300000001</v>
      </c>
      <c r="Q14">
        <v>175.96421899000001</v>
      </c>
      <c r="R14">
        <v>181.82969295000001</v>
      </c>
      <c r="S14">
        <v>175.96431819</v>
      </c>
      <c r="T14">
        <v>179.95618148</v>
      </c>
    </row>
    <row r="15" spans="1:23" hidden="1" x14ac:dyDescent="0.25">
      <c r="A15" t="s">
        <v>93</v>
      </c>
      <c r="B15">
        <v>28033</v>
      </c>
      <c r="C15" t="s">
        <v>235</v>
      </c>
      <c r="D15" t="s">
        <v>235</v>
      </c>
      <c r="E15" t="s">
        <v>224</v>
      </c>
      <c r="F15">
        <v>810.33243848999996</v>
      </c>
      <c r="G15" t="s">
        <v>225</v>
      </c>
      <c r="H15" t="s">
        <v>226</v>
      </c>
      <c r="I15">
        <v>64.386036149999995</v>
      </c>
      <c r="J15">
        <v>65.943771269999999</v>
      </c>
      <c r="K15">
        <v>67.941455520999995</v>
      </c>
      <c r="L15">
        <v>65.724937857</v>
      </c>
      <c r="M15">
        <v>69.933799089999994</v>
      </c>
      <c r="N15">
        <v>69.476812370000005</v>
      </c>
      <c r="O15">
        <v>67.231576486999998</v>
      </c>
      <c r="P15">
        <v>70.462128770000007</v>
      </c>
      <c r="Q15">
        <v>68.613990724000004</v>
      </c>
      <c r="R15">
        <v>68.202148737000002</v>
      </c>
      <c r="S15">
        <v>64.677382520999998</v>
      </c>
      <c r="T15">
        <v>67.738398989999993</v>
      </c>
    </row>
    <row r="16" spans="1:23" hidden="1" x14ac:dyDescent="0.25">
      <c r="A16" t="s">
        <v>93</v>
      </c>
      <c r="B16">
        <v>28033</v>
      </c>
      <c r="C16" t="s">
        <v>235</v>
      </c>
      <c r="D16" t="s">
        <v>235</v>
      </c>
      <c r="E16" t="s">
        <v>227</v>
      </c>
      <c r="F16">
        <v>468.16556367999999</v>
      </c>
      <c r="G16" t="s">
        <v>225</v>
      </c>
      <c r="H16" t="s">
        <v>226</v>
      </c>
      <c r="I16">
        <v>34.279157236000003</v>
      </c>
      <c r="J16">
        <v>33.358444875000004</v>
      </c>
      <c r="K16">
        <v>36.046900549999997</v>
      </c>
      <c r="L16">
        <v>36.692085175000003</v>
      </c>
      <c r="M16">
        <v>39.629776046000003</v>
      </c>
      <c r="N16">
        <v>43.624678459999998</v>
      </c>
      <c r="O16">
        <v>46.253825841000001</v>
      </c>
      <c r="P16">
        <v>45.534295598999996</v>
      </c>
      <c r="Q16">
        <v>41.335970025000002</v>
      </c>
      <c r="R16">
        <v>40.611802062000002</v>
      </c>
      <c r="S16">
        <v>34.934405122999998</v>
      </c>
      <c r="T16">
        <v>35.864222687000002</v>
      </c>
    </row>
    <row r="17" spans="1:20" x14ac:dyDescent="0.25">
      <c r="A17" t="s">
        <v>93</v>
      </c>
      <c r="B17">
        <v>28033</v>
      </c>
      <c r="C17" t="s">
        <v>199</v>
      </c>
      <c r="D17" t="s">
        <v>223</v>
      </c>
      <c r="E17" t="s">
        <v>224</v>
      </c>
      <c r="F17">
        <v>222.49788544</v>
      </c>
      <c r="G17" t="s">
        <v>225</v>
      </c>
      <c r="H17" t="s">
        <v>226</v>
      </c>
      <c r="I17">
        <v>18.847026792000001</v>
      </c>
      <c r="J17">
        <v>17.631089579000001</v>
      </c>
      <c r="K17">
        <v>18.843883000999998</v>
      </c>
      <c r="L17">
        <v>18.236015807000001</v>
      </c>
      <c r="M17">
        <v>18.843883000999998</v>
      </c>
      <c r="N17">
        <v>18.237080639999999</v>
      </c>
      <c r="O17">
        <v>18.844983328000001</v>
      </c>
      <c r="P17">
        <v>18.844983328000001</v>
      </c>
      <c r="Q17">
        <v>18.237993353</v>
      </c>
      <c r="R17">
        <v>18.845926465000002</v>
      </c>
      <c r="S17">
        <v>18.237993353</v>
      </c>
      <c r="T17">
        <v>18.847026792000001</v>
      </c>
    </row>
    <row r="18" spans="1:20" x14ac:dyDescent="0.25">
      <c r="A18" t="s">
        <v>93</v>
      </c>
      <c r="B18">
        <v>28033</v>
      </c>
      <c r="C18" t="s">
        <v>199</v>
      </c>
      <c r="D18" t="s">
        <v>223</v>
      </c>
      <c r="E18" t="s">
        <v>227</v>
      </c>
      <c r="F18">
        <v>6.7785313910999996</v>
      </c>
      <c r="G18" t="s">
        <v>225</v>
      </c>
      <c r="H18" t="s">
        <v>226</v>
      </c>
      <c r="I18">
        <v>0.5742305043</v>
      </c>
      <c r="J18">
        <v>0.53718337490000001</v>
      </c>
      <c r="K18">
        <v>0.57404597739999996</v>
      </c>
      <c r="L18">
        <v>0.55552836520000004</v>
      </c>
      <c r="M18">
        <v>0.57404597739999996</v>
      </c>
      <c r="N18">
        <v>0.55558788999999997</v>
      </c>
      <c r="O18">
        <v>0.57410748629999997</v>
      </c>
      <c r="P18">
        <v>0.57410748629999997</v>
      </c>
      <c r="Q18">
        <v>0.55564741480000002</v>
      </c>
      <c r="R18">
        <v>0.57416899529999998</v>
      </c>
      <c r="S18">
        <v>0.55564741480000002</v>
      </c>
      <c r="T18">
        <v>0.5742305043</v>
      </c>
    </row>
    <row r="19" spans="1:20" hidden="1" x14ac:dyDescent="0.25">
      <c r="A19" t="s">
        <v>93</v>
      </c>
      <c r="B19">
        <v>28033</v>
      </c>
      <c r="C19" t="s">
        <v>236</v>
      </c>
      <c r="D19" t="s">
        <v>230</v>
      </c>
      <c r="E19" t="s">
        <v>224</v>
      </c>
      <c r="F19">
        <v>2.1889015206</v>
      </c>
      <c r="G19" t="s">
        <v>225</v>
      </c>
      <c r="H19" t="s">
        <v>226</v>
      </c>
      <c r="I19">
        <v>0.23718929220000001</v>
      </c>
      <c r="J19">
        <v>0</v>
      </c>
      <c r="K19">
        <v>0</v>
      </c>
      <c r="L19">
        <v>0</v>
      </c>
      <c r="M19">
        <v>0</v>
      </c>
      <c r="N19">
        <v>0.15339321750000001</v>
      </c>
      <c r="O19">
        <v>0</v>
      </c>
      <c r="P19">
        <v>0</v>
      </c>
      <c r="Q19">
        <v>0.61378213479999999</v>
      </c>
      <c r="R19">
        <v>0.71156498619999997</v>
      </c>
      <c r="S19">
        <v>0.47297189000000001</v>
      </c>
      <c r="T19">
        <v>0</v>
      </c>
    </row>
    <row r="20" spans="1:20" hidden="1" x14ac:dyDescent="0.25">
      <c r="A20" t="s">
        <v>93</v>
      </c>
      <c r="B20">
        <v>28033</v>
      </c>
      <c r="C20" t="s">
        <v>236</v>
      </c>
      <c r="D20" t="s">
        <v>230</v>
      </c>
      <c r="E20" t="s">
        <v>227</v>
      </c>
      <c r="F20">
        <v>4.0915591638000004</v>
      </c>
      <c r="G20" t="s">
        <v>225</v>
      </c>
      <c r="H20" t="s">
        <v>226</v>
      </c>
      <c r="I20">
        <v>0.44887492629999998</v>
      </c>
      <c r="J20">
        <v>0</v>
      </c>
      <c r="K20">
        <v>0</v>
      </c>
      <c r="L20">
        <v>0</v>
      </c>
      <c r="M20">
        <v>0</v>
      </c>
      <c r="N20">
        <v>0.24547991860000001</v>
      </c>
      <c r="O20">
        <v>0</v>
      </c>
      <c r="P20">
        <v>0</v>
      </c>
      <c r="Q20">
        <v>1.2433600644</v>
      </c>
      <c r="R20">
        <v>1.3466247788000001</v>
      </c>
      <c r="S20">
        <v>0.80721947559999996</v>
      </c>
      <c r="T20">
        <v>0</v>
      </c>
    </row>
    <row r="21" spans="1:20" hidden="1" x14ac:dyDescent="0.25">
      <c r="A21" t="s">
        <v>93</v>
      </c>
      <c r="B21">
        <v>28033</v>
      </c>
      <c r="C21" t="s">
        <v>237</v>
      </c>
      <c r="D21" t="s">
        <v>223</v>
      </c>
      <c r="E21" t="s">
        <v>224</v>
      </c>
      <c r="F21">
        <v>247.12533282000001</v>
      </c>
      <c r="G21" t="s">
        <v>225</v>
      </c>
      <c r="H21" t="s">
        <v>226</v>
      </c>
      <c r="I21">
        <v>18.784498311</v>
      </c>
      <c r="J21">
        <v>16.561150475000002</v>
      </c>
      <c r="K21">
        <v>23.866988586000002</v>
      </c>
      <c r="L21">
        <v>19.369713983</v>
      </c>
      <c r="M21">
        <v>15.202099836</v>
      </c>
      <c r="N21">
        <v>21.798457801000001</v>
      </c>
      <c r="O21">
        <v>25.689639929999998</v>
      </c>
      <c r="P21">
        <v>24.044773007</v>
      </c>
      <c r="Q21">
        <v>22.767529841999998</v>
      </c>
      <c r="R21">
        <v>19.847614322999998</v>
      </c>
      <c r="S21">
        <v>16.045171930999999</v>
      </c>
      <c r="T21">
        <v>23.147694791999999</v>
      </c>
    </row>
    <row r="22" spans="1:20" hidden="1" x14ac:dyDescent="0.25">
      <c r="A22" t="s">
        <v>93</v>
      </c>
      <c r="B22">
        <v>28033</v>
      </c>
      <c r="C22" t="s">
        <v>237</v>
      </c>
      <c r="D22" t="s">
        <v>223</v>
      </c>
      <c r="E22" t="s">
        <v>227</v>
      </c>
      <c r="F22">
        <v>45.999754471000003</v>
      </c>
      <c r="G22" t="s">
        <v>225</v>
      </c>
      <c r="H22" t="s">
        <v>226</v>
      </c>
      <c r="I22">
        <v>3.5907818802000002</v>
      </c>
      <c r="J22">
        <v>3.0587431450000002</v>
      </c>
      <c r="K22">
        <v>4.5500481159000001</v>
      </c>
      <c r="L22">
        <v>3.6585151870999999</v>
      </c>
      <c r="M22">
        <v>2.6452359772</v>
      </c>
      <c r="N22">
        <v>4.0985375639999999</v>
      </c>
      <c r="O22">
        <v>4.8385205883999998</v>
      </c>
      <c r="P22">
        <v>4.5435016011</v>
      </c>
      <c r="Q22">
        <v>4.2558734987999998</v>
      </c>
      <c r="R22">
        <v>3.5840537487000002</v>
      </c>
      <c r="S22">
        <v>2.9404540418999998</v>
      </c>
      <c r="T22">
        <v>4.2354891228999998</v>
      </c>
    </row>
    <row r="23" spans="1:20" hidden="1" x14ac:dyDescent="0.25">
      <c r="A23" t="s">
        <v>93</v>
      </c>
      <c r="B23">
        <v>28033</v>
      </c>
      <c r="C23" t="s">
        <v>238</v>
      </c>
      <c r="D23" t="s">
        <v>239</v>
      </c>
      <c r="E23" t="s">
        <v>224</v>
      </c>
      <c r="F23">
        <v>10.509024148</v>
      </c>
      <c r="G23" t="s">
        <v>225</v>
      </c>
      <c r="H23" t="s">
        <v>226</v>
      </c>
      <c r="I23">
        <v>0</v>
      </c>
      <c r="J23">
        <v>0.65903888180000003</v>
      </c>
      <c r="K23">
        <v>0.65903678259999998</v>
      </c>
      <c r="L23">
        <v>2.2334803750000001</v>
      </c>
      <c r="M23">
        <v>0</v>
      </c>
      <c r="N23">
        <v>3.8896459007000002</v>
      </c>
      <c r="O23">
        <v>0.95627022049999999</v>
      </c>
      <c r="P23">
        <v>0</v>
      </c>
      <c r="Q23">
        <v>1.3637574722000001</v>
      </c>
      <c r="R23">
        <v>0.65903526649999999</v>
      </c>
      <c r="S23">
        <v>8.8759248400000004E-2</v>
      </c>
      <c r="T23">
        <v>0</v>
      </c>
    </row>
    <row r="24" spans="1:20" hidden="1" x14ac:dyDescent="0.25">
      <c r="A24" t="s">
        <v>93</v>
      </c>
      <c r="B24">
        <v>28033</v>
      </c>
      <c r="C24" t="s">
        <v>238</v>
      </c>
      <c r="D24" t="s">
        <v>239</v>
      </c>
      <c r="E24" t="s">
        <v>227</v>
      </c>
      <c r="F24">
        <v>102.88700385999999</v>
      </c>
      <c r="G24" t="s">
        <v>225</v>
      </c>
      <c r="H24" t="s">
        <v>226</v>
      </c>
      <c r="I24">
        <v>0</v>
      </c>
      <c r="J24">
        <v>6.8317776417999996</v>
      </c>
      <c r="K24">
        <v>6.8317774214</v>
      </c>
      <c r="L24">
        <v>23.980750123</v>
      </c>
      <c r="M24">
        <v>0</v>
      </c>
      <c r="N24">
        <v>35.938608772999999</v>
      </c>
      <c r="O24">
        <v>7.7216383648000004</v>
      </c>
      <c r="P24">
        <v>0</v>
      </c>
      <c r="Q24">
        <v>14.032359442000001</v>
      </c>
      <c r="R24">
        <v>6.8317773110999997</v>
      </c>
      <c r="S24">
        <v>0.71831478699999995</v>
      </c>
      <c r="T24">
        <v>0</v>
      </c>
    </row>
    <row r="25" spans="1:20" hidden="1" x14ac:dyDescent="0.25">
      <c r="A25" t="s">
        <v>93</v>
      </c>
      <c r="B25">
        <v>28033</v>
      </c>
      <c r="C25" t="s">
        <v>240</v>
      </c>
      <c r="D25" t="s">
        <v>239</v>
      </c>
      <c r="E25" t="s">
        <v>224</v>
      </c>
      <c r="F25">
        <v>5.6973361799999997E-2</v>
      </c>
      <c r="G25" t="s">
        <v>225</v>
      </c>
      <c r="H25" t="s">
        <v>226</v>
      </c>
      <c r="I25">
        <v>0</v>
      </c>
      <c r="J25">
        <v>0</v>
      </c>
      <c r="K25">
        <v>1.24380641E-2</v>
      </c>
      <c r="L25">
        <v>0</v>
      </c>
      <c r="M25">
        <v>0</v>
      </c>
      <c r="N25">
        <v>0</v>
      </c>
      <c r="O25">
        <v>0</v>
      </c>
      <c r="P25">
        <v>0</v>
      </c>
      <c r="Q25">
        <v>0</v>
      </c>
      <c r="R25">
        <v>0</v>
      </c>
      <c r="S25">
        <v>0</v>
      </c>
      <c r="T25">
        <v>4.4535297699999997E-2</v>
      </c>
    </row>
    <row r="26" spans="1:20" hidden="1" x14ac:dyDescent="0.25">
      <c r="A26" t="s">
        <v>93</v>
      </c>
      <c r="B26">
        <v>28033</v>
      </c>
      <c r="C26" t="s">
        <v>240</v>
      </c>
      <c r="D26" t="s">
        <v>239</v>
      </c>
      <c r="E26" t="s">
        <v>227</v>
      </c>
      <c r="F26">
        <v>0.54088195900000002</v>
      </c>
      <c r="G26" t="s">
        <v>225</v>
      </c>
      <c r="H26" t="s">
        <v>226</v>
      </c>
      <c r="I26">
        <v>0</v>
      </c>
      <c r="J26">
        <v>0</v>
      </c>
      <c r="K26">
        <v>0.1050240028</v>
      </c>
      <c r="L26">
        <v>0</v>
      </c>
      <c r="M26">
        <v>0</v>
      </c>
      <c r="N26">
        <v>0</v>
      </c>
      <c r="O26">
        <v>0</v>
      </c>
      <c r="P26">
        <v>0</v>
      </c>
      <c r="Q26">
        <v>0</v>
      </c>
      <c r="R26">
        <v>0</v>
      </c>
      <c r="S26">
        <v>0</v>
      </c>
      <c r="T26">
        <v>0.43585795620000001</v>
      </c>
    </row>
    <row r="27" spans="1:20" x14ac:dyDescent="0.25">
      <c r="A27" t="s">
        <v>93</v>
      </c>
      <c r="B27">
        <v>28033</v>
      </c>
      <c r="C27" t="s">
        <v>193</v>
      </c>
      <c r="D27" t="s">
        <v>223</v>
      </c>
      <c r="E27" t="s">
        <v>224</v>
      </c>
      <c r="F27">
        <v>20.260955395</v>
      </c>
      <c r="G27" t="s">
        <v>225</v>
      </c>
      <c r="H27" t="s">
        <v>226</v>
      </c>
      <c r="I27">
        <v>1.7212828474999999</v>
      </c>
      <c r="J27">
        <v>1.6103328869</v>
      </c>
      <c r="K27">
        <v>1.7135060214</v>
      </c>
      <c r="L27">
        <v>1.6582473035</v>
      </c>
      <c r="M27">
        <v>1.7134355396000001</v>
      </c>
      <c r="N27">
        <v>1.6569664622</v>
      </c>
      <c r="O27">
        <v>1.7120644410999999</v>
      </c>
      <c r="P27">
        <v>1.7121993199000001</v>
      </c>
      <c r="Q27">
        <v>1.6620948980000001</v>
      </c>
      <c r="R27">
        <v>1.7174727756999999</v>
      </c>
      <c r="S27">
        <v>1.6620330363</v>
      </c>
      <c r="T27">
        <v>1.7213198631</v>
      </c>
    </row>
    <row r="28" spans="1:20" x14ac:dyDescent="0.25">
      <c r="A28" t="s">
        <v>93</v>
      </c>
      <c r="B28">
        <v>28033</v>
      </c>
      <c r="C28" t="s">
        <v>193</v>
      </c>
      <c r="D28" t="s">
        <v>223</v>
      </c>
      <c r="E28" t="s">
        <v>227</v>
      </c>
      <c r="F28">
        <v>142.43284413000001</v>
      </c>
      <c r="G28" t="s">
        <v>225</v>
      </c>
      <c r="H28" t="s">
        <v>226</v>
      </c>
      <c r="I28">
        <v>12.064287108</v>
      </c>
      <c r="J28">
        <v>11.285957219</v>
      </c>
      <c r="K28">
        <v>12.063866576000001</v>
      </c>
      <c r="L28">
        <v>11.674706592</v>
      </c>
      <c r="M28">
        <v>12.0638539</v>
      </c>
      <c r="N28">
        <v>11.674597133000001</v>
      </c>
      <c r="O28">
        <v>12.063735511000001</v>
      </c>
      <c r="P28">
        <v>12.063750503</v>
      </c>
      <c r="Q28">
        <v>11.674879545</v>
      </c>
      <c r="R28">
        <v>12.064039419</v>
      </c>
      <c r="S28">
        <v>11.674879545</v>
      </c>
      <c r="T28">
        <v>12.064291076</v>
      </c>
    </row>
    <row r="29" spans="1:20" hidden="1" x14ac:dyDescent="0.25">
      <c r="A29" t="s">
        <v>93</v>
      </c>
      <c r="B29">
        <v>28033</v>
      </c>
      <c r="C29" t="s">
        <v>241</v>
      </c>
      <c r="D29" t="s">
        <v>230</v>
      </c>
      <c r="E29" t="s">
        <v>224</v>
      </c>
      <c r="F29">
        <v>126.31241876999999</v>
      </c>
      <c r="G29" t="s">
        <v>225</v>
      </c>
      <c r="H29" t="s">
        <v>226</v>
      </c>
      <c r="I29">
        <v>10.523301071000001</v>
      </c>
      <c r="J29">
        <v>9.9375290994000007</v>
      </c>
      <c r="K29">
        <v>10.220458116</v>
      </c>
      <c r="L29">
        <v>9.9884627722000001</v>
      </c>
      <c r="M29">
        <v>10.523301071000001</v>
      </c>
      <c r="N29">
        <v>10.280202516999999</v>
      </c>
      <c r="O29">
        <v>10.622875934</v>
      </c>
      <c r="P29">
        <v>11.227184863</v>
      </c>
      <c r="Q29">
        <v>10.669777543</v>
      </c>
      <c r="R29">
        <v>11.227184863</v>
      </c>
      <c r="S29">
        <v>10.669777543</v>
      </c>
      <c r="T29">
        <v>10.422363375</v>
      </c>
    </row>
    <row r="30" spans="1:20" hidden="1" x14ac:dyDescent="0.25">
      <c r="A30" t="s">
        <v>93</v>
      </c>
      <c r="B30">
        <v>28033</v>
      </c>
      <c r="C30" t="s">
        <v>241</v>
      </c>
      <c r="D30" t="s">
        <v>230</v>
      </c>
      <c r="E30" t="s">
        <v>227</v>
      </c>
      <c r="F30">
        <v>5.3788553603000002</v>
      </c>
      <c r="G30" t="s">
        <v>225</v>
      </c>
      <c r="H30" t="s">
        <v>226</v>
      </c>
      <c r="I30">
        <v>0.44821916150000002</v>
      </c>
      <c r="J30">
        <v>0.42322095269999999</v>
      </c>
      <c r="K30">
        <v>0.43550389389999999</v>
      </c>
      <c r="L30">
        <v>0.42555597810000001</v>
      </c>
      <c r="M30">
        <v>0.44821916150000002</v>
      </c>
      <c r="N30">
        <v>0.43781477870000002</v>
      </c>
      <c r="O30">
        <v>0.45240860459999999</v>
      </c>
      <c r="P30">
        <v>0.47779129949999999</v>
      </c>
      <c r="Q30">
        <v>0.4541741762</v>
      </c>
      <c r="R30">
        <v>0.47779129949999999</v>
      </c>
      <c r="S30">
        <v>0.4541741762</v>
      </c>
      <c r="T30">
        <v>0.443981878</v>
      </c>
    </row>
    <row r="31" spans="1:20" hidden="1" x14ac:dyDescent="0.25">
      <c r="A31" t="s">
        <v>93</v>
      </c>
      <c r="B31">
        <v>28033</v>
      </c>
      <c r="C31" t="s">
        <v>242</v>
      </c>
      <c r="D31" t="s">
        <v>230</v>
      </c>
      <c r="E31" t="s">
        <v>224</v>
      </c>
      <c r="F31">
        <v>17.274933456999999</v>
      </c>
      <c r="G31" t="s">
        <v>225</v>
      </c>
      <c r="H31" t="s">
        <v>226</v>
      </c>
      <c r="I31">
        <v>3.5001077178000002</v>
      </c>
      <c r="J31">
        <v>2.5448152163</v>
      </c>
      <c r="K31">
        <v>1.5272490836999999</v>
      </c>
      <c r="L31">
        <v>1.0052576839</v>
      </c>
      <c r="M31">
        <v>0.79481099889999995</v>
      </c>
      <c r="N31">
        <v>0.47056638280000002</v>
      </c>
      <c r="O31">
        <v>0.60789929070000004</v>
      </c>
      <c r="P31">
        <v>0.48371320950000002</v>
      </c>
      <c r="Q31">
        <v>0.6090907874</v>
      </c>
      <c r="R31">
        <v>0.8753765241</v>
      </c>
      <c r="S31">
        <v>1.8806963232</v>
      </c>
      <c r="T31">
        <v>2.9753502383999999</v>
      </c>
    </row>
    <row r="32" spans="1:20" hidden="1" x14ac:dyDescent="0.25">
      <c r="A32" t="s">
        <v>93</v>
      </c>
      <c r="B32">
        <v>28033</v>
      </c>
      <c r="C32" t="s">
        <v>242</v>
      </c>
      <c r="D32" t="s">
        <v>230</v>
      </c>
      <c r="E32" t="s">
        <v>227</v>
      </c>
      <c r="F32">
        <v>151.03600488999999</v>
      </c>
      <c r="G32" t="s">
        <v>225</v>
      </c>
      <c r="H32" t="s">
        <v>226</v>
      </c>
      <c r="I32">
        <v>30.250735958</v>
      </c>
      <c r="J32">
        <v>22.321978538</v>
      </c>
      <c r="K32">
        <v>14.388321676</v>
      </c>
      <c r="L32">
        <v>9.6876232520999999</v>
      </c>
      <c r="M32">
        <v>6.3893862883999999</v>
      </c>
      <c r="N32">
        <v>3.6190724052999999</v>
      </c>
      <c r="O32">
        <v>4.5450082397999996</v>
      </c>
      <c r="P32">
        <v>3.6572481907999999</v>
      </c>
      <c r="Q32">
        <v>4.7165117369000003</v>
      </c>
      <c r="R32">
        <v>8.4951173133999998</v>
      </c>
      <c r="S32">
        <v>16.878619135000001</v>
      </c>
      <c r="T32">
        <v>26.086382159999999</v>
      </c>
    </row>
  </sheetData>
  <autoFilter ref="A1:W32" xr:uid="{9262669A-0A3A-444E-B80A-3A06193D9071}">
    <filterColumn colId="2">
      <filters>
        <filter val="pt_oilgas"/>
        <filter val="ptnonipm"/>
      </filters>
    </filterColumn>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V C X W F 1 K 4 v e k A A A A 9 g A A A B I A H A B D b 2 5 m a W c v U G F j a 2 F n Z S 5 4 b W w g o h g A K K A U A A A A A A A A A A A A A A A A A A A A A A A A A A A A h Y + x D o I w G I R f h X S n h T p g y E 8 Z X C U x I R r X p l R s h B 9 D i + X d H H w k X 0 G M o m 6 O d / d d c n e / 3 i A f 2 y a 4 6 N 6 a D j M S 0 4 g E G l V X G a w z M r h D u C S 5 g I 1 U J 1 n r Y I L R p q M 1 G T k 6 d 0 4 Z 8 9 5 T v 6 B d X z M e R T H b F + t S H X U r Q 4 P W S V S a f F r V / x Y R s H u N E Z z G P K E 8 S W g E b D a h M P g F + L T 3 m f 6 Y s B o a N / R a a A y 3 J b B Z A n t / E A 9 Q S w M E F A A C A A g A L V C X 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1 Q l 1 g o i k e 4 D g A A A B E A A A A T A B w A R m 9 y b X V s Y X M v U 2 V j d G l v b j E u b S C i G A A o o B Q A A A A A A A A A A A A A A A A A A A A A A A A A A A A r T k 0 u y c z P U w i G 0 I b W A F B L A Q I t A B Q A A g A I A C 1 Q l 1 h d S u L 3 p A A A A P Y A A A A S A A A A A A A A A A A A A A A A A A A A A A B D b 2 5 m a W c v U G F j a 2 F n Z S 5 4 b W x Q S w E C L Q A U A A I A C A A t U J d Y D 8 r p q 6 Q A A A D p A A A A E w A A A A A A A A A A A A A A A A D w A A A A W 0 N v b n R l b n R f V H l w Z X N d L n h t b F B L A Q I t A B Q A A g A I A C 1 Q l 1 g 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i p + G I q F Q o S p 6 y f I n E o v T t A A A A A A I A A A A A A A N m A A D A A A A A E A A A A P I 7 O t U e c + u q 0 O S C A x T R p z U A A A A A B I A A A K A A A A A Q A A A A I 4 3 / 2 6 r y j s d w y n A 5 l K f P z l A A A A D P e 2 / C h H l N b 2 7 5 u X o w b 9 7 k 5 y G m 8 o R T I r 7 M B z S U s I J Q g S m X b 2 W D z H K 9 f 3 Q G 3 Y 9 E 8 k J r w V g y P Y 8 F e y B / e 9 w U 9 P a + T S / Y k G 4 V I 3 y l 3 n R O b 4 3 z A R Q A A A D J 9 e x v V 6 b n Y l S I 5 H m h 2 Z g U c 4 4 R n Q = = < / D a t a M a s h u p > 
</file>

<file path=customXml/itemProps1.xml><?xml version="1.0" encoding="utf-8"?>
<ds:datastoreItem xmlns:ds="http://schemas.openxmlformats.org/officeDocument/2006/customXml" ds:itemID="{49C461DC-CCD2-4CD6-B629-E8D34799D0A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nonEGU Point_projections</vt:lpstr>
      <vt:lpstr>Texas Gas_projections</vt:lpstr>
      <vt:lpstr>Texas Gas_growth factors</vt:lpstr>
      <vt:lpstr>seasonal_adjustments</vt:lpstr>
      <vt:lpstr>Projection_2016_2026_pt_oilgas</vt:lpstr>
      <vt:lpstr>2016 county annual monthly</vt:lpstr>
      <vt:lpstr>2023 county annual monthly</vt:lpstr>
      <vt:lpstr>2026 county annual monthly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Carpenter</dc:creator>
  <cp:lastModifiedBy>Matt Carpenter</cp:lastModifiedBy>
  <dcterms:created xsi:type="dcterms:W3CDTF">2024-02-27T16:02:08Z</dcterms:created>
  <dcterms:modified xsi:type="dcterms:W3CDTF">2024-06-11T15:47:26Z</dcterms:modified>
</cp:coreProperties>
</file>